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EBA Projects\VA\Service Coordination Project\Website Forms\"/>
    </mc:Choice>
  </mc:AlternateContent>
  <xr:revisionPtr revIDLastSave="0" documentId="8_{AA32F735-4344-408B-A3FE-AF135C75ADFE}" xr6:coauthVersionLast="47" xr6:coauthVersionMax="47" xr10:uidLastSave="{00000000-0000-0000-0000-000000000000}"/>
  <bookViews>
    <workbookView xWindow="3750" yWindow="390" windowWidth="21420" windowHeight="13515"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_xlnm._FilterDatabase" localSheetId="6" hidden="1">Activity!$M$1:$O$511</definedName>
    <definedName name="CaseManagement">Lists!$J$28:$J$32</definedName>
    <definedName name="ClinicalServices">Lists!$J$35:$J$75</definedName>
    <definedName name="ConfMed">Lists!$O$11:$O$13</definedName>
    <definedName name="Court">Lists!$O$16:$O$19</definedName>
    <definedName name="CrisisServ">Lists!$O$24:$O$28</definedName>
    <definedName name="DSP" localSheetId="5">Lists!$S$3:$S$223</definedName>
    <definedName name="ElecMonitor">Lists!$O$31:$O$34</definedName>
    <definedName name="Employ">Lists!$O$40:$O$43</definedName>
    <definedName name="Evaluations">Lists!$J$5:$J$24</definedName>
    <definedName name="FamTherapy">Lists!$O$46:$O$57</definedName>
    <definedName name="Feedback">Lists!$O$60:$O$61</definedName>
    <definedName name="Gang">Lists!$O$64:$O$65</definedName>
    <definedName name="GrpTherapy">Lists!$O$68:$O$71</definedName>
    <definedName name="ICC">Lists!$O$84:$O$86</definedName>
    <definedName name="IndTherapy">Lists!$O$74:$O$81</definedName>
    <definedName name="Language">Lists!$O$89:$O$92</definedName>
    <definedName name="MHCM">Lists!$O$96:$O$97</definedName>
    <definedName name="MHEval">Lists!$O$100:$O$107</definedName>
    <definedName name="MonitoringServices">Lists!$J$86:$J$90</definedName>
    <definedName name="NonClinicalServices">Lists!$J$93:$J$131</definedName>
    <definedName name="OtherNonInterventions">Lists!$J$135:$J$158</definedName>
    <definedName name="_xlnm.Print_Area" localSheetId="6">Activity!$B$1:$V$511</definedName>
    <definedName name="_xlnm.Print_Area" localSheetId="1">'Category Summary'!$A$1:$I$13</definedName>
    <definedName name="_xlnm.Print_Area" localSheetId="0">'CSU Summary'!$A$1:$I$28</definedName>
    <definedName name="_xlnm.Print_Area" localSheetId="7">Directions!$A$1:$M$49</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rovider">Lists!$S$4:$S$233</definedName>
    <definedName name="PsychEval">Lists!$O$116:$O$122</definedName>
    <definedName name="ResidentialServices">Lists!#REF!</definedName>
    <definedName name="SA">Lists!$O$152:$O$161</definedName>
    <definedName name="SACM">Lists!$O$164:$O$165</definedName>
    <definedName name="SAEval">Lists!$O$168:$O$169</definedName>
    <definedName name="ServiceEnhancements">Lists!$J$135:$J$151</definedName>
    <definedName name="SkillsGrp">Lists!$O$125:$O$130</definedName>
    <definedName name="SkillsInd">Lists!$O$133:$O$139</definedName>
    <definedName name="SpecIndTherapy">Lists!$O$143:$O$149</definedName>
    <definedName name="SuppEval">Lists!$O$172:$O$175</definedName>
    <definedName name="Surveillance">Lists!$O$178:$O$179</definedName>
    <definedName name="Travel">Lists!$O$182:$O$185</definedName>
    <definedName name="YSB">Lists!$O$188:$O$192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10" l="1"/>
  <c r="G87" i="10"/>
  <c r="G86" i="10"/>
  <c r="G85" i="10"/>
  <c r="G84" i="10"/>
  <c r="G83" i="10"/>
  <c r="G82" i="10"/>
  <c r="G81" i="10"/>
  <c r="G80" i="10"/>
  <c r="G78" i="10"/>
  <c r="G68" i="10"/>
  <c r="G58" i="10"/>
  <c r="G48" i="10"/>
  <c r="G38" i="10"/>
  <c r="G28" i="10"/>
  <c r="G18" i="10"/>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6" i="11"/>
  <c r="C6" i="11" l="1"/>
  <c r="M11" i="1" l="1"/>
  <c r="AE20" i="1"/>
  <c r="AE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2" i="1"/>
  <c r="N411" i="1"/>
  <c r="N410" i="1"/>
  <c r="N409" i="1"/>
  <c r="N408" i="1"/>
  <c r="N407" i="1"/>
  <c r="N406" i="1"/>
  <c r="N405" i="1"/>
  <c r="N404" i="1"/>
  <c r="N403"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1" i="1"/>
  <c r="N12" i="1"/>
  <c r="E27" i="7"/>
  <c r="E26" i="7"/>
  <c r="E25" i="7"/>
  <c r="E24" i="7"/>
  <c r="E23" i="7"/>
  <c r="E22" i="7"/>
  <c r="E21" i="7"/>
  <c r="E20" i="7"/>
  <c r="E19" i="7"/>
  <c r="E18" i="7"/>
  <c r="E17" i="7"/>
  <c r="E16" i="7"/>
  <c r="E15" i="7"/>
  <c r="E14" i="7"/>
  <c r="E13" i="7"/>
  <c r="E12" i="7"/>
  <c r="E11" i="7"/>
  <c r="E10" i="7"/>
  <c r="E9" i="7"/>
  <c r="E8" i="7"/>
  <c r="E7" i="7"/>
  <c r="E12" i="12"/>
  <c r="E11" i="12"/>
  <c r="E10" i="12"/>
  <c r="E9" i="12"/>
  <c r="E8" i="12"/>
  <c r="E7" i="12"/>
  <c r="Q506" i="11" l="1"/>
  <c r="P506" i="11"/>
  <c r="O506" i="11"/>
  <c r="N506" i="11"/>
  <c r="M506" i="11"/>
  <c r="L506" i="11"/>
  <c r="K506" i="11"/>
  <c r="I506" i="11"/>
  <c r="H506" i="11" s="1"/>
  <c r="G506" i="11"/>
  <c r="F506" i="11"/>
  <c r="E506" i="11"/>
  <c r="D506" i="11"/>
  <c r="C506" i="11"/>
  <c r="B506" i="11" s="1"/>
  <c r="Q505" i="11"/>
  <c r="P505" i="11"/>
  <c r="O505" i="11"/>
  <c r="K505" i="11"/>
  <c r="I505" i="11"/>
  <c r="H505" i="11" s="1"/>
  <c r="G505" i="11"/>
  <c r="F505" i="11"/>
  <c r="E505" i="11"/>
  <c r="D505" i="11"/>
  <c r="C505" i="11"/>
  <c r="B505" i="11" s="1"/>
  <c r="Q504" i="11"/>
  <c r="P504" i="11"/>
  <c r="O504" i="11"/>
  <c r="K504" i="11"/>
  <c r="I504" i="11"/>
  <c r="H504" i="11" s="1"/>
  <c r="G504" i="11"/>
  <c r="F504" i="11"/>
  <c r="E504" i="11"/>
  <c r="D504" i="11"/>
  <c r="C504" i="11"/>
  <c r="B504" i="11" s="1"/>
  <c r="Q503" i="11"/>
  <c r="P503" i="11"/>
  <c r="O503" i="11"/>
  <c r="K503" i="11"/>
  <c r="I503" i="11"/>
  <c r="H503" i="11" s="1"/>
  <c r="G503" i="11"/>
  <c r="F503" i="11"/>
  <c r="E503" i="11"/>
  <c r="D503" i="11"/>
  <c r="C503" i="11"/>
  <c r="B503" i="11" s="1"/>
  <c r="Q502" i="11"/>
  <c r="P502" i="11"/>
  <c r="O502" i="11"/>
  <c r="K502" i="11"/>
  <c r="I502" i="11"/>
  <c r="H502" i="11" s="1"/>
  <c r="G502" i="11"/>
  <c r="F502" i="11"/>
  <c r="E502" i="11"/>
  <c r="D502" i="11"/>
  <c r="C502" i="11"/>
  <c r="B502" i="11" s="1"/>
  <c r="Q501" i="11"/>
  <c r="P501" i="11"/>
  <c r="O501" i="11"/>
  <c r="K501" i="11"/>
  <c r="I501" i="11"/>
  <c r="H501" i="11" s="1"/>
  <c r="G501" i="11"/>
  <c r="F501" i="11"/>
  <c r="E501" i="11"/>
  <c r="D501" i="11"/>
  <c r="C501" i="11"/>
  <c r="B501" i="11" s="1"/>
  <c r="Q500" i="11"/>
  <c r="P500" i="11"/>
  <c r="O500" i="11"/>
  <c r="K500" i="11"/>
  <c r="I500" i="11"/>
  <c r="H500" i="11" s="1"/>
  <c r="G500" i="11"/>
  <c r="F500" i="11"/>
  <c r="E500" i="11"/>
  <c r="D500" i="11"/>
  <c r="C500" i="11"/>
  <c r="B500" i="11" s="1"/>
  <c r="Q499" i="11"/>
  <c r="P499" i="11"/>
  <c r="O499" i="11"/>
  <c r="K499" i="11"/>
  <c r="I499" i="11"/>
  <c r="H499" i="11" s="1"/>
  <c r="G499" i="11"/>
  <c r="F499" i="11"/>
  <c r="E499" i="11"/>
  <c r="D499" i="11"/>
  <c r="C499" i="11"/>
  <c r="B499" i="11" s="1"/>
  <c r="Q498" i="11"/>
  <c r="P498" i="11"/>
  <c r="O498" i="11"/>
  <c r="K498" i="11"/>
  <c r="I498" i="11"/>
  <c r="H498" i="11" s="1"/>
  <c r="G498" i="11"/>
  <c r="F498" i="11"/>
  <c r="E498" i="11"/>
  <c r="D498" i="11"/>
  <c r="C498" i="11"/>
  <c r="B498" i="11" s="1"/>
  <c r="Q497" i="11"/>
  <c r="P497" i="11"/>
  <c r="O497" i="11"/>
  <c r="K497" i="11"/>
  <c r="I497" i="11"/>
  <c r="H497" i="11" s="1"/>
  <c r="G497" i="11"/>
  <c r="F497" i="11"/>
  <c r="E497" i="11"/>
  <c r="D497" i="11"/>
  <c r="C497" i="11"/>
  <c r="B497" i="11" s="1"/>
  <c r="Q496" i="11"/>
  <c r="P496" i="11"/>
  <c r="O496" i="11"/>
  <c r="K496" i="11"/>
  <c r="I496" i="11"/>
  <c r="H496" i="11" s="1"/>
  <c r="G496" i="11"/>
  <c r="F496" i="11"/>
  <c r="E496" i="11"/>
  <c r="D496" i="11"/>
  <c r="C496" i="11"/>
  <c r="B496" i="11" s="1"/>
  <c r="Q495" i="11"/>
  <c r="P495" i="11"/>
  <c r="O495" i="11"/>
  <c r="K495" i="11"/>
  <c r="I495" i="11"/>
  <c r="H495" i="11" s="1"/>
  <c r="G495" i="11"/>
  <c r="F495" i="11"/>
  <c r="E495" i="11"/>
  <c r="D495" i="11"/>
  <c r="C495" i="11"/>
  <c r="B495" i="11" s="1"/>
  <c r="Q494" i="11"/>
  <c r="P494" i="11"/>
  <c r="O494" i="11"/>
  <c r="K494" i="11"/>
  <c r="I494" i="11"/>
  <c r="H494" i="11" s="1"/>
  <c r="G494" i="11"/>
  <c r="F494" i="11"/>
  <c r="E494" i="11"/>
  <c r="D494" i="11"/>
  <c r="C494" i="11"/>
  <c r="B494" i="11" s="1"/>
  <c r="Q493" i="11"/>
  <c r="P493" i="11"/>
  <c r="O493" i="11"/>
  <c r="K493" i="11"/>
  <c r="I493" i="11"/>
  <c r="H493" i="11" s="1"/>
  <c r="G493" i="11"/>
  <c r="F493" i="11"/>
  <c r="E493" i="11"/>
  <c r="D493" i="11"/>
  <c r="C493" i="11"/>
  <c r="B493" i="11" s="1"/>
  <c r="Q492" i="11"/>
  <c r="P492" i="11"/>
  <c r="O492" i="11"/>
  <c r="K492" i="11"/>
  <c r="I492" i="11"/>
  <c r="H492" i="11" s="1"/>
  <c r="G492" i="11"/>
  <c r="F492" i="11"/>
  <c r="E492" i="11"/>
  <c r="D492" i="11"/>
  <c r="C492" i="11"/>
  <c r="B492" i="11" s="1"/>
  <c r="Q491" i="11"/>
  <c r="P491" i="11"/>
  <c r="O491" i="11"/>
  <c r="K491" i="11"/>
  <c r="I491" i="11"/>
  <c r="H491" i="11" s="1"/>
  <c r="G491" i="11"/>
  <c r="F491" i="11"/>
  <c r="E491" i="11"/>
  <c r="D491" i="11"/>
  <c r="C491" i="11"/>
  <c r="B491" i="11" s="1"/>
  <c r="Q490" i="11"/>
  <c r="P490" i="11"/>
  <c r="O490" i="11"/>
  <c r="K490" i="11"/>
  <c r="I490" i="11"/>
  <c r="H490" i="11" s="1"/>
  <c r="G490" i="11"/>
  <c r="F490" i="11"/>
  <c r="E490" i="11"/>
  <c r="D490" i="11"/>
  <c r="C490" i="11"/>
  <c r="B490" i="11" s="1"/>
  <c r="Q489" i="11"/>
  <c r="P489" i="11"/>
  <c r="O489" i="11"/>
  <c r="K489" i="11"/>
  <c r="I489" i="11"/>
  <c r="H489" i="11" s="1"/>
  <c r="G489" i="11"/>
  <c r="F489" i="11"/>
  <c r="E489" i="11"/>
  <c r="D489" i="11"/>
  <c r="C489" i="11"/>
  <c r="B489" i="11" s="1"/>
  <c r="Q488" i="11"/>
  <c r="P488" i="11"/>
  <c r="O488" i="11"/>
  <c r="K488" i="11"/>
  <c r="I488" i="11"/>
  <c r="H488" i="11" s="1"/>
  <c r="G488" i="11"/>
  <c r="F488" i="11"/>
  <c r="E488" i="11"/>
  <c r="D488" i="11"/>
  <c r="C488" i="11"/>
  <c r="B488" i="11" s="1"/>
  <c r="Q487" i="11"/>
  <c r="P487" i="11"/>
  <c r="O487" i="11"/>
  <c r="K487" i="11"/>
  <c r="I487" i="11"/>
  <c r="H487" i="11" s="1"/>
  <c r="G487" i="11"/>
  <c r="F487" i="11"/>
  <c r="E487" i="11"/>
  <c r="D487" i="11"/>
  <c r="C487" i="11"/>
  <c r="B487" i="11" s="1"/>
  <c r="Q486" i="11"/>
  <c r="P486" i="11"/>
  <c r="O486" i="11"/>
  <c r="K486" i="11"/>
  <c r="I486" i="11"/>
  <c r="H486" i="11" s="1"/>
  <c r="G486" i="11"/>
  <c r="F486" i="11"/>
  <c r="E486" i="11"/>
  <c r="D486" i="11"/>
  <c r="C486" i="11"/>
  <c r="B486" i="11" s="1"/>
  <c r="Q485" i="11"/>
  <c r="P485" i="11"/>
  <c r="O485" i="11"/>
  <c r="K485" i="11"/>
  <c r="I485" i="11"/>
  <c r="H485" i="11" s="1"/>
  <c r="G485" i="11"/>
  <c r="F485" i="11"/>
  <c r="E485" i="11"/>
  <c r="D485" i="11"/>
  <c r="C485" i="11"/>
  <c r="B485" i="11" s="1"/>
  <c r="Q484" i="11"/>
  <c r="P484" i="11"/>
  <c r="O484" i="11"/>
  <c r="K484" i="11"/>
  <c r="I484" i="11"/>
  <c r="H484" i="11" s="1"/>
  <c r="G484" i="11"/>
  <c r="F484" i="11"/>
  <c r="E484" i="11"/>
  <c r="D484" i="11"/>
  <c r="C484" i="11"/>
  <c r="B484" i="11" s="1"/>
  <c r="Q483" i="11"/>
  <c r="P483" i="11"/>
  <c r="O483" i="11"/>
  <c r="K483" i="11"/>
  <c r="I483" i="11"/>
  <c r="H483" i="11" s="1"/>
  <c r="G483" i="11"/>
  <c r="F483" i="11"/>
  <c r="E483" i="11"/>
  <c r="D483" i="11"/>
  <c r="C483" i="11"/>
  <c r="B483" i="11" s="1"/>
  <c r="Q482" i="11"/>
  <c r="P482" i="11"/>
  <c r="O482" i="11"/>
  <c r="K482" i="11"/>
  <c r="I482" i="11"/>
  <c r="H482" i="11" s="1"/>
  <c r="G482" i="11"/>
  <c r="F482" i="11"/>
  <c r="E482" i="11"/>
  <c r="D482" i="11"/>
  <c r="C482" i="11"/>
  <c r="B482" i="11" s="1"/>
  <c r="Q481" i="11"/>
  <c r="P481" i="11"/>
  <c r="O481" i="11"/>
  <c r="K481" i="11"/>
  <c r="I481" i="11"/>
  <c r="H481" i="11" s="1"/>
  <c r="G481" i="11"/>
  <c r="F481" i="11"/>
  <c r="E481" i="11"/>
  <c r="D481" i="11"/>
  <c r="C481" i="11"/>
  <c r="B481" i="11" s="1"/>
  <c r="Q480" i="11"/>
  <c r="P480" i="11"/>
  <c r="O480" i="11"/>
  <c r="K480" i="11"/>
  <c r="I480" i="11"/>
  <c r="H480" i="11" s="1"/>
  <c r="G480" i="11"/>
  <c r="F480" i="11"/>
  <c r="E480" i="11"/>
  <c r="D480" i="11"/>
  <c r="C480" i="11"/>
  <c r="B480" i="11" s="1"/>
  <c r="Q479" i="11"/>
  <c r="P479" i="11"/>
  <c r="O479" i="11"/>
  <c r="K479" i="11"/>
  <c r="I479" i="11"/>
  <c r="H479" i="11" s="1"/>
  <c r="G479" i="11"/>
  <c r="F479" i="11"/>
  <c r="E479" i="11"/>
  <c r="D479" i="11"/>
  <c r="C479" i="11"/>
  <c r="B479" i="11" s="1"/>
  <c r="Q478" i="11"/>
  <c r="P478" i="11"/>
  <c r="O478" i="11"/>
  <c r="K478" i="11"/>
  <c r="I478" i="11"/>
  <c r="H478" i="11" s="1"/>
  <c r="G478" i="11"/>
  <c r="F478" i="11"/>
  <c r="E478" i="11"/>
  <c r="D478" i="11"/>
  <c r="C478" i="11"/>
  <c r="B478" i="11" s="1"/>
  <c r="Q477" i="11"/>
  <c r="P477" i="11"/>
  <c r="O477" i="11"/>
  <c r="K477" i="11"/>
  <c r="I477" i="11"/>
  <c r="H477" i="11" s="1"/>
  <c r="G477" i="11"/>
  <c r="F477" i="11"/>
  <c r="E477" i="11"/>
  <c r="D477" i="11"/>
  <c r="C477" i="11"/>
  <c r="B477" i="11" s="1"/>
  <c r="Q476" i="11"/>
  <c r="P476" i="11"/>
  <c r="O476" i="11"/>
  <c r="K476" i="11"/>
  <c r="I476" i="11"/>
  <c r="H476" i="11" s="1"/>
  <c r="G476" i="11"/>
  <c r="F476" i="11"/>
  <c r="E476" i="11"/>
  <c r="D476" i="11"/>
  <c r="C476" i="11"/>
  <c r="B476" i="11" s="1"/>
  <c r="Q475" i="11"/>
  <c r="P475" i="11"/>
  <c r="O475" i="11"/>
  <c r="K475" i="11"/>
  <c r="I475" i="11"/>
  <c r="H475" i="11" s="1"/>
  <c r="G475" i="11"/>
  <c r="F475" i="11"/>
  <c r="E475" i="11"/>
  <c r="D475" i="11"/>
  <c r="C475" i="11"/>
  <c r="B475" i="11" s="1"/>
  <c r="Q474" i="11"/>
  <c r="P474" i="11"/>
  <c r="O474" i="11"/>
  <c r="K474" i="11"/>
  <c r="I474" i="11"/>
  <c r="H474" i="11" s="1"/>
  <c r="G474" i="11"/>
  <c r="F474" i="11"/>
  <c r="E474" i="11"/>
  <c r="D474" i="11"/>
  <c r="C474" i="11"/>
  <c r="B474" i="11" s="1"/>
  <c r="Q473" i="11"/>
  <c r="P473" i="11"/>
  <c r="O473" i="11"/>
  <c r="K473" i="11"/>
  <c r="I473" i="11"/>
  <c r="H473" i="11" s="1"/>
  <c r="G473" i="11"/>
  <c r="F473" i="11"/>
  <c r="E473" i="11"/>
  <c r="D473" i="11"/>
  <c r="C473" i="11"/>
  <c r="B473" i="11" s="1"/>
  <c r="Q472" i="11"/>
  <c r="P472" i="11"/>
  <c r="O472" i="11"/>
  <c r="K472" i="11"/>
  <c r="I472" i="11"/>
  <c r="H472" i="11" s="1"/>
  <c r="G472" i="11"/>
  <c r="F472" i="11"/>
  <c r="E472" i="11"/>
  <c r="D472" i="11"/>
  <c r="C472" i="11"/>
  <c r="B472" i="11" s="1"/>
  <c r="Q471" i="11"/>
  <c r="P471" i="11"/>
  <c r="O471" i="11"/>
  <c r="K471" i="11"/>
  <c r="I471" i="11"/>
  <c r="H471" i="11" s="1"/>
  <c r="G471" i="11"/>
  <c r="F471" i="11"/>
  <c r="E471" i="11"/>
  <c r="D471" i="11"/>
  <c r="C471" i="11"/>
  <c r="B471" i="11" s="1"/>
  <c r="Q470" i="11"/>
  <c r="P470" i="11"/>
  <c r="O470" i="11"/>
  <c r="K470" i="11"/>
  <c r="I470" i="11"/>
  <c r="H470" i="11" s="1"/>
  <c r="G470" i="11"/>
  <c r="F470" i="11"/>
  <c r="E470" i="11"/>
  <c r="D470" i="11"/>
  <c r="C470" i="11"/>
  <c r="B470" i="11" s="1"/>
  <c r="Q469" i="11"/>
  <c r="P469" i="11"/>
  <c r="O469" i="11"/>
  <c r="K469" i="11"/>
  <c r="I469" i="11"/>
  <c r="H469" i="11" s="1"/>
  <c r="G469" i="11"/>
  <c r="F469" i="11"/>
  <c r="E469" i="11"/>
  <c r="D469" i="11"/>
  <c r="C469" i="11"/>
  <c r="B469" i="11" s="1"/>
  <c r="Q468" i="11"/>
  <c r="P468" i="11"/>
  <c r="O468" i="11"/>
  <c r="K468" i="11"/>
  <c r="I468" i="11"/>
  <c r="H468" i="11" s="1"/>
  <c r="G468" i="11"/>
  <c r="F468" i="11"/>
  <c r="E468" i="11"/>
  <c r="D468" i="11"/>
  <c r="C468" i="11"/>
  <c r="B468" i="11" s="1"/>
  <c r="Q467" i="11"/>
  <c r="P467" i="11"/>
  <c r="O467" i="11"/>
  <c r="K467" i="11"/>
  <c r="I467" i="11"/>
  <c r="H467" i="11" s="1"/>
  <c r="G467" i="11"/>
  <c r="F467" i="11"/>
  <c r="E467" i="11"/>
  <c r="D467" i="11"/>
  <c r="C467" i="11"/>
  <c r="B467" i="11" s="1"/>
  <c r="Q466" i="11"/>
  <c r="P466" i="11"/>
  <c r="O466" i="11"/>
  <c r="K466" i="11"/>
  <c r="I466" i="11"/>
  <c r="H466" i="11" s="1"/>
  <c r="G466" i="11"/>
  <c r="F466" i="11"/>
  <c r="E466" i="11"/>
  <c r="D466" i="11"/>
  <c r="C466" i="11"/>
  <c r="B466" i="11" s="1"/>
  <c r="Q465" i="11"/>
  <c r="P465" i="11"/>
  <c r="O465" i="11"/>
  <c r="K465" i="11"/>
  <c r="I465" i="11"/>
  <c r="H465" i="11" s="1"/>
  <c r="G465" i="11"/>
  <c r="F465" i="11"/>
  <c r="E465" i="11"/>
  <c r="D465" i="11"/>
  <c r="C465" i="11"/>
  <c r="B465" i="11" s="1"/>
  <c r="Q464" i="11"/>
  <c r="P464" i="11"/>
  <c r="O464" i="11"/>
  <c r="K464" i="11"/>
  <c r="I464" i="11"/>
  <c r="H464" i="11" s="1"/>
  <c r="G464" i="11"/>
  <c r="F464" i="11"/>
  <c r="E464" i="11"/>
  <c r="D464" i="11"/>
  <c r="C464" i="11"/>
  <c r="B464" i="11" s="1"/>
  <c r="Q463" i="11"/>
  <c r="P463" i="11"/>
  <c r="O463" i="11"/>
  <c r="K463" i="11"/>
  <c r="I463" i="11"/>
  <c r="H463" i="11" s="1"/>
  <c r="G463" i="11"/>
  <c r="F463" i="11"/>
  <c r="E463" i="11"/>
  <c r="D463" i="11"/>
  <c r="C463" i="11"/>
  <c r="B463" i="11" s="1"/>
  <c r="Q462" i="11"/>
  <c r="P462" i="11"/>
  <c r="O462" i="11"/>
  <c r="K462" i="11"/>
  <c r="I462" i="11"/>
  <c r="H462" i="11" s="1"/>
  <c r="G462" i="11"/>
  <c r="F462" i="11"/>
  <c r="E462" i="11"/>
  <c r="D462" i="11"/>
  <c r="C462" i="11"/>
  <c r="B462" i="11" s="1"/>
  <c r="Q461" i="11"/>
  <c r="P461" i="11"/>
  <c r="O461" i="11"/>
  <c r="K461" i="11"/>
  <c r="I461" i="11"/>
  <c r="H461" i="11" s="1"/>
  <c r="G461" i="11"/>
  <c r="F461" i="11"/>
  <c r="E461" i="11"/>
  <c r="D461" i="11"/>
  <c r="C461" i="11"/>
  <c r="B461" i="11" s="1"/>
  <c r="Q460" i="11"/>
  <c r="P460" i="11"/>
  <c r="O460" i="11"/>
  <c r="K460" i="11"/>
  <c r="I460" i="11"/>
  <c r="H460" i="11" s="1"/>
  <c r="G460" i="11"/>
  <c r="F460" i="11"/>
  <c r="E460" i="11"/>
  <c r="D460" i="11"/>
  <c r="C460" i="11"/>
  <c r="B460" i="11" s="1"/>
  <c r="Q459" i="11"/>
  <c r="P459" i="11"/>
  <c r="O459" i="11"/>
  <c r="K459" i="11"/>
  <c r="I459" i="11"/>
  <c r="H459" i="11" s="1"/>
  <c r="G459" i="11"/>
  <c r="F459" i="11"/>
  <c r="E459" i="11"/>
  <c r="D459" i="11"/>
  <c r="C459" i="11"/>
  <c r="B459" i="11" s="1"/>
  <c r="Q458" i="11"/>
  <c r="P458" i="11"/>
  <c r="O458" i="11"/>
  <c r="K458" i="11"/>
  <c r="I458" i="11"/>
  <c r="H458" i="11" s="1"/>
  <c r="G458" i="11"/>
  <c r="F458" i="11"/>
  <c r="E458" i="11"/>
  <c r="D458" i="11"/>
  <c r="C458" i="11"/>
  <c r="B458" i="11" s="1"/>
  <c r="Q457" i="11"/>
  <c r="P457" i="11"/>
  <c r="O457" i="11"/>
  <c r="K457" i="11"/>
  <c r="I457" i="11"/>
  <c r="H457" i="11" s="1"/>
  <c r="G457" i="11"/>
  <c r="F457" i="11"/>
  <c r="E457" i="11"/>
  <c r="D457" i="11"/>
  <c r="C457" i="11"/>
  <c r="B457" i="11" s="1"/>
  <c r="Q456" i="11"/>
  <c r="P456" i="11"/>
  <c r="O456" i="11"/>
  <c r="K456" i="11"/>
  <c r="I456" i="11"/>
  <c r="H456" i="11" s="1"/>
  <c r="G456" i="11"/>
  <c r="F456" i="11"/>
  <c r="E456" i="11"/>
  <c r="D456" i="11"/>
  <c r="C456" i="11"/>
  <c r="B456" i="11" s="1"/>
  <c r="Q455" i="11"/>
  <c r="P455" i="11"/>
  <c r="O455" i="11"/>
  <c r="K455" i="11"/>
  <c r="I455" i="11"/>
  <c r="H455" i="11" s="1"/>
  <c r="G455" i="11"/>
  <c r="F455" i="11"/>
  <c r="E455" i="11"/>
  <c r="D455" i="11"/>
  <c r="C455" i="11"/>
  <c r="B455" i="11" s="1"/>
  <c r="Q454" i="11"/>
  <c r="P454" i="11"/>
  <c r="O454" i="11"/>
  <c r="K454" i="11"/>
  <c r="I454" i="11"/>
  <c r="H454" i="11" s="1"/>
  <c r="G454" i="11"/>
  <c r="F454" i="11"/>
  <c r="E454" i="11"/>
  <c r="D454" i="11"/>
  <c r="C454" i="11"/>
  <c r="B454" i="11" s="1"/>
  <c r="Q453" i="11"/>
  <c r="P453" i="11"/>
  <c r="O453" i="11"/>
  <c r="K453" i="11"/>
  <c r="I453" i="11"/>
  <c r="H453" i="11" s="1"/>
  <c r="G453" i="11"/>
  <c r="F453" i="11"/>
  <c r="E453" i="11"/>
  <c r="D453" i="11"/>
  <c r="C453" i="11"/>
  <c r="B453" i="11" s="1"/>
  <c r="Q452" i="11"/>
  <c r="P452" i="11"/>
  <c r="O452" i="11"/>
  <c r="K452" i="11"/>
  <c r="I452" i="11"/>
  <c r="H452" i="11" s="1"/>
  <c r="G452" i="11"/>
  <c r="F452" i="11"/>
  <c r="E452" i="11"/>
  <c r="D452" i="11"/>
  <c r="C452" i="11"/>
  <c r="B452" i="11" s="1"/>
  <c r="Q451" i="11"/>
  <c r="P451" i="11"/>
  <c r="O451" i="11"/>
  <c r="K451" i="11"/>
  <c r="I451" i="11"/>
  <c r="H451" i="11" s="1"/>
  <c r="G451" i="11"/>
  <c r="F451" i="11"/>
  <c r="E451" i="11"/>
  <c r="D451" i="11"/>
  <c r="C451" i="11"/>
  <c r="B451" i="11" s="1"/>
  <c r="Q450" i="11"/>
  <c r="P450" i="11"/>
  <c r="O450" i="11"/>
  <c r="K450" i="11"/>
  <c r="I450" i="11"/>
  <c r="H450" i="11" s="1"/>
  <c r="G450" i="11"/>
  <c r="F450" i="11"/>
  <c r="E450" i="11"/>
  <c r="D450" i="11"/>
  <c r="C450" i="11"/>
  <c r="B450" i="11" s="1"/>
  <c r="Q449" i="11"/>
  <c r="P449" i="11"/>
  <c r="O449" i="11"/>
  <c r="K449" i="11"/>
  <c r="I449" i="11"/>
  <c r="H449" i="11" s="1"/>
  <c r="G449" i="11"/>
  <c r="F449" i="11"/>
  <c r="E449" i="11"/>
  <c r="D449" i="11"/>
  <c r="C449" i="11"/>
  <c r="B449" i="11" s="1"/>
  <c r="Q448" i="11"/>
  <c r="P448" i="11"/>
  <c r="O448" i="11"/>
  <c r="K448" i="11"/>
  <c r="I448" i="11"/>
  <c r="H448" i="11" s="1"/>
  <c r="G448" i="11"/>
  <c r="F448" i="11"/>
  <c r="E448" i="11"/>
  <c r="D448" i="11"/>
  <c r="C448" i="11"/>
  <c r="B448" i="11" s="1"/>
  <c r="Q447" i="11"/>
  <c r="P447" i="11"/>
  <c r="O447" i="11"/>
  <c r="K447" i="11"/>
  <c r="I447" i="11"/>
  <c r="H447" i="11" s="1"/>
  <c r="G447" i="11"/>
  <c r="F447" i="11"/>
  <c r="E447" i="11"/>
  <c r="D447" i="11"/>
  <c r="C447" i="11"/>
  <c r="B447" i="11" s="1"/>
  <c r="Q446" i="11"/>
  <c r="P446" i="11"/>
  <c r="O446" i="11"/>
  <c r="K446" i="11"/>
  <c r="I446" i="11"/>
  <c r="H446" i="11" s="1"/>
  <c r="G446" i="11"/>
  <c r="F446" i="11"/>
  <c r="E446" i="11"/>
  <c r="D446" i="11"/>
  <c r="C446" i="11"/>
  <c r="B446" i="11" s="1"/>
  <c r="Q445" i="11"/>
  <c r="P445" i="11"/>
  <c r="O445" i="11"/>
  <c r="K445" i="11"/>
  <c r="I445" i="11"/>
  <c r="H445" i="11" s="1"/>
  <c r="G445" i="11"/>
  <c r="F445" i="11"/>
  <c r="E445" i="11"/>
  <c r="D445" i="11"/>
  <c r="C445" i="11"/>
  <c r="B445" i="11" s="1"/>
  <c r="Q444" i="11"/>
  <c r="P444" i="11"/>
  <c r="O444" i="11"/>
  <c r="K444" i="11"/>
  <c r="I444" i="11"/>
  <c r="H444" i="11" s="1"/>
  <c r="G444" i="11"/>
  <c r="F444" i="11"/>
  <c r="E444" i="11"/>
  <c r="D444" i="11"/>
  <c r="C444" i="11"/>
  <c r="B444" i="11" s="1"/>
  <c r="Q443" i="11"/>
  <c r="P443" i="11"/>
  <c r="O443" i="11"/>
  <c r="K443" i="11"/>
  <c r="I443" i="11"/>
  <c r="H443" i="11" s="1"/>
  <c r="G443" i="11"/>
  <c r="F443" i="11"/>
  <c r="E443" i="11"/>
  <c r="D443" i="11"/>
  <c r="C443" i="11"/>
  <c r="B443" i="11" s="1"/>
  <c r="Q442" i="11"/>
  <c r="P442" i="11"/>
  <c r="O442" i="11"/>
  <c r="K442" i="11"/>
  <c r="I442" i="11"/>
  <c r="H442" i="11" s="1"/>
  <c r="G442" i="11"/>
  <c r="F442" i="11"/>
  <c r="E442" i="11"/>
  <c r="D442" i="11"/>
  <c r="C442" i="11"/>
  <c r="B442" i="11" s="1"/>
  <c r="Q441" i="11"/>
  <c r="P441" i="11"/>
  <c r="O441" i="11"/>
  <c r="K441" i="11"/>
  <c r="I441" i="11"/>
  <c r="H441" i="11" s="1"/>
  <c r="G441" i="11"/>
  <c r="F441" i="11"/>
  <c r="E441" i="11"/>
  <c r="D441" i="11"/>
  <c r="C441" i="11"/>
  <c r="B441" i="11" s="1"/>
  <c r="Q440" i="11"/>
  <c r="P440" i="11"/>
  <c r="O440" i="11"/>
  <c r="K440" i="11"/>
  <c r="I440" i="11"/>
  <c r="H440" i="11" s="1"/>
  <c r="G440" i="11"/>
  <c r="F440" i="11"/>
  <c r="E440" i="11"/>
  <c r="D440" i="11"/>
  <c r="C440" i="11"/>
  <c r="B440" i="11" s="1"/>
  <c r="Q439" i="11"/>
  <c r="P439" i="11"/>
  <c r="O439" i="11"/>
  <c r="K439" i="11"/>
  <c r="I439" i="11"/>
  <c r="H439" i="11" s="1"/>
  <c r="G439" i="11"/>
  <c r="F439" i="11"/>
  <c r="E439" i="11"/>
  <c r="D439" i="11"/>
  <c r="C439" i="11"/>
  <c r="B439" i="11" s="1"/>
  <c r="Q438" i="11"/>
  <c r="P438" i="11"/>
  <c r="O438" i="11"/>
  <c r="K438" i="11"/>
  <c r="I438" i="11"/>
  <c r="H438" i="11" s="1"/>
  <c r="G438" i="11"/>
  <c r="F438" i="11"/>
  <c r="E438" i="11"/>
  <c r="D438" i="11"/>
  <c r="C438" i="11"/>
  <c r="B438" i="11" s="1"/>
  <c r="Q437" i="11"/>
  <c r="P437" i="11"/>
  <c r="O437" i="11"/>
  <c r="K437" i="11"/>
  <c r="I437" i="11"/>
  <c r="H437" i="11" s="1"/>
  <c r="G437" i="11"/>
  <c r="F437" i="11"/>
  <c r="E437" i="11"/>
  <c r="D437" i="11"/>
  <c r="C437" i="11"/>
  <c r="B437" i="11" s="1"/>
  <c r="Q436" i="11"/>
  <c r="P436" i="11"/>
  <c r="O436" i="11"/>
  <c r="K436" i="11"/>
  <c r="I436" i="11"/>
  <c r="H436" i="11" s="1"/>
  <c r="G436" i="11"/>
  <c r="F436" i="11"/>
  <c r="E436" i="11"/>
  <c r="D436" i="11"/>
  <c r="C436" i="11"/>
  <c r="B436" i="11" s="1"/>
  <c r="Q435" i="11"/>
  <c r="P435" i="11"/>
  <c r="O435" i="11"/>
  <c r="K435" i="11"/>
  <c r="I435" i="11"/>
  <c r="H435" i="11" s="1"/>
  <c r="G435" i="11"/>
  <c r="F435" i="11"/>
  <c r="E435" i="11"/>
  <c r="D435" i="11"/>
  <c r="C435" i="11"/>
  <c r="B435" i="11" s="1"/>
  <c r="Q434" i="11"/>
  <c r="P434" i="11"/>
  <c r="O434" i="11"/>
  <c r="K434" i="11"/>
  <c r="I434" i="11"/>
  <c r="H434" i="11" s="1"/>
  <c r="G434" i="11"/>
  <c r="F434" i="11"/>
  <c r="E434" i="11"/>
  <c r="D434" i="11"/>
  <c r="C434" i="11"/>
  <c r="B434" i="11" s="1"/>
  <c r="Q433" i="11"/>
  <c r="P433" i="11"/>
  <c r="O433" i="11"/>
  <c r="K433" i="11"/>
  <c r="I433" i="11"/>
  <c r="H433" i="11" s="1"/>
  <c r="G433" i="11"/>
  <c r="F433" i="11"/>
  <c r="E433" i="11"/>
  <c r="D433" i="11"/>
  <c r="C433" i="11"/>
  <c r="B433" i="11" s="1"/>
  <c r="Q432" i="11"/>
  <c r="P432" i="11"/>
  <c r="O432" i="11"/>
  <c r="K432" i="11"/>
  <c r="I432" i="11"/>
  <c r="H432" i="11" s="1"/>
  <c r="G432" i="11"/>
  <c r="F432" i="11"/>
  <c r="E432" i="11"/>
  <c r="D432" i="11"/>
  <c r="C432" i="11"/>
  <c r="B432" i="11" s="1"/>
  <c r="Q431" i="11"/>
  <c r="P431" i="11"/>
  <c r="O431" i="11"/>
  <c r="K431" i="11"/>
  <c r="I431" i="11"/>
  <c r="H431" i="11" s="1"/>
  <c r="G431" i="11"/>
  <c r="F431" i="11"/>
  <c r="E431" i="11"/>
  <c r="D431" i="11"/>
  <c r="C431" i="11"/>
  <c r="B431" i="11" s="1"/>
  <c r="Q430" i="11"/>
  <c r="P430" i="11"/>
  <c r="O430" i="11"/>
  <c r="K430" i="11"/>
  <c r="I430" i="11"/>
  <c r="H430" i="11" s="1"/>
  <c r="G430" i="11"/>
  <c r="F430" i="11"/>
  <c r="E430" i="11"/>
  <c r="D430" i="11"/>
  <c r="C430" i="11"/>
  <c r="B430" i="11" s="1"/>
  <c r="Q429" i="11"/>
  <c r="P429" i="11"/>
  <c r="O429" i="11"/>
  <c r="K429" i="11"/>
  <c r="I429" i="11"/>
  <c r="H429" i="11" s="1"/>
  <c r="G429" i="11"/>
  <c r="F429" i="11"/>
  <c r="E429" i="11"/>
  <c r="D429" i="11"/>
  <c r="C429" i="11"/>
  <c r="B429" i="11" s="1"/>
  <c r="Q428" i="11"/>
  <c r="P428" i="11"/>
  <c r="O428" i="11"/>
  <c r="K428" i="11"/>
  <c r="I428" i="11"/>
  <c r="H428" i="11" s="1"/>
  <c r="G428" i="11"/>
  <c r="F428" i="11"/>
  <c r="E428" i="11"/>
  <c r="D428" i="11"/>
  <c r="C428" i="11"/>
  <c r="B428" i="11" s="1"/>
  <c r="Q427" i="11"/>
  <c r="P427" i="11"/>
  <c r="O427" i="11"/>
  <c r="K427" i="11"/>
  <c r="I427" i="11"/>
  <c r="H427" i="11" s="1"/>
  <c r="G427" i="11"/>
  <c r="F427" i="11"/>
  <c r="E427" i="11"/>
  <c r="D427" i="11"/>
  <c r="C427" i="11"/>
  <c r="B427" i="11" s="1"/>
  <c r="Q426" i="11"/>
  <c r="P426" i="11"/>
  <c r="O426" i="11"/>
  <c r="K426" i="11"/>
  <c r="I426" i="11"/>
  <c r="H426" i="11" s="1"/>
  <c r="G426" i="11"/>
  <c r="F426" i="11"/>
  <c r="E426" i="11"/>
  <c r="D426" i="11"/>
  <c r="C426" i="11"/>
  <c r="B426" i="11" s="1"/>
  <c r="Q425" i="11"/>
  <c r="P425" i="11"/>
  <c r="O425" i="11"/>
  <c r="K425" i="11"/>
  <c r="I425" i="11"/>
  <c r="H425" i="11" s="1"/>
  <c r="G425" i="11"/>
  <c r="F425" i="11"/>
  <c r="E425" i="11"/>
  <c r="D425" i="11"/>
  <c r="C425" i="11"/>
  <c r="B425" i="11" s="1"/>
  <c r="Q424" i="11"/>
  <c r="P424" i="11"/>
  <c r="O424" i="11"/>
  <c r="K424" i="11"/>
  <c r="I424" i="11"/>
  <c r="H424" i="11" s="1"/>
  <c r="G424" i="11"/>
  <c r="F424" i="11"/>
  <c r="E424" i="11"/>
  <c r="D424" i="11"/>
  <c r="C424" i="11"/>
  <c r="B424" i="11" s="1"/>
  <c r="Q423" i="11"/>
  <c r="P423" i="11"/>
  <c r="O423" i="11"/>
  <c r="K423" i="11"/>
  <c r="I423" i="11"/>
  <c r="H423" i="11" s="1"/>
  <c r="G423" i="11"/>
  <c r="F423" i="11"/>
  <c r="E423" i="11"/>
  <c r="D423" i="11"/>
  <c r="C423" i="11"/>
  <c r="B423" i="11" s="1"/>
  <c r="Q422" i="11"/>
  <c r="P422" i="11"/>
  <c r="O422" i="11"/>
  <c r="K422" i="11"/>
  <c r="I422" i="11"/>
  <c r="H422" i="11" s="1"/>
  <c r="G422" i="11"/>
  <c r="F422" i="11"/>
  <c r="E422" i="11"/>
  <c r="D422" i="11"/>
  <c r="C422" i="11"/>
  <c r="B422" i="11" s="1"/>
  <c r="Q421" i="11"/>
  <c r="P421" i="11"/>
  <c r="O421" i="11"/>
  <c r="K421" i="11"/>
  <c r="I421" i="11"/>
  <c r="H421" i="11" s="1"/>
  <c r="G421" i="11"/>
  <c r="F421" i="11"/>
  <c r="E421" i="11"/>
  <c r="D421" i="11"/>
  <c r="C421" i="11"/>
  <c r="B421" i="11" s="1"/>
  <c r="Q420" i="11"/>
  <c r="P420" i="11"/>
  <c r="O420" i="11"/>
  <c r="K420" i="11"/>
  <c r="I420" i="11"/>
  <c r="H420" i="11" s="1"/>
  <c r="G420" i="11"/>
  <c r="F420" i="11"/>
  <c r="E420" i="11"/>
  <c r="D420" i="11"/>
  <c r="C420" i="11"/>
  <c r="B420" i="11" s="1"/>
  <c r="Q419" i="11"/>
  <c r="P419" i="11"/>
  <c r="O419" i="11"/>
  <c r="K419" i="11"/>
  <c r="I419" i="11"/>
  <c r="H419" i="11" s="1"/>
  <c r="G419" i="11"/>
  <c r="F419" i="11"/>
  <c r="E419" i="11"/>
  <c r="D419" i="11"/>
  <c r="C419" i="11"/>
  <c r="B419" i="11" s="1"/>
  <c r="Q418" i="11"/>
  <c r="P418" i="11"/>
  <c r="O418" i="11"/>
  <c r="K418" i="11"/>
  <c r="I418" i="11"/>
  <c r="H418" i="11" s="1"/>
  <c r="G418" i="11"/>
  <c r="F418" i="11"/>
  <c r="E418" i="11"/>
  <c r="D418" i="11"/>
  <c r="C418" i="11"/>
  <c r="B418" i="11" s="1"/>
  <c r="Q417" i="11"/>
  <c r="P417" i="11"/>
  <c r="O417" i="11"/>
  <c r="K417" i="11"/>
  <c r="I417" i="11"/>
  <c r="H417" i="11" s="1"/>
  <c r="G417" i="11"/>
  <c r="F417" i="11"/>
  <c r="E417" i="11"/>
  <c r="D417" i="11"/>
  <c r="C417" i="11"/>
  <c r="B417" i="11" s="1"/>
  <c r="Q416" i="11"/>
  <c r="P416" i="11"/>
  <c r="O416" i="11"/>
  <c r="K416" i="11"/>
  <c r="I416" i="11"/>
  <c r="H416" i="11" s="1"/>
  <c r="G416" i="11"/>
  <c r="F416" i="11"/>
  <c r="E416" i="11"/>
  <c r="D416" i="11"/>
  <c r="C416" i="11"/>
  <c r="B416" i="11" s="1"/>
  <c r="Q415" i="11"/>
  <c r="P415" i="11"/>
  <c r="O415" i="11"/>
  <c r="K415" i="11"/>
  <c r="I415" i="11"/>
  <c r="H415" i="11" s="1"/>
  <c r="G415" i="11"/>
  <c r="F415" i="11"/>
  <c r="E415" i="11"/>
  <c r="D415" i="11"/>
  <c r="C415" i="11"/>
  <c r="B415" i="11" s="1"/>
  <c r="Q414" i="11"/>
  <c r="P414" i="11"/>
  <c r="O414" i="11"/>
  <c r="K414" i="11"/>
  <c r="I414" i="11"/>
  <c r="H414" i="11" s="1"/>
  <c r="G414" i="11"/>
  <c r="F414" i="11"/>
  <c r="E414" i="11"/>
  <c r="D414" i="11"/>
  <c r="C414" i="11"/>
  <c r="B414" i="11" s="1"/>
  <c r="Q413" i="11"/>
  <c r="P413" i="11"/>
  <c r="O413" i="11"/>
  <c r="K413" i="11"/>
  <c r="I413" i="11"/>
  <c r="H413" i="11" s="1"/>
  <c r="G413" i="11"/>
  <c r="F413" i="11"/>
  <c r="E413" i="11"/>
  <c r="D413" i="11"/>
  <c r="C413" i="11"/>
  <c r="B413" i="11" s="1"/>
  <c r="Q412" i="11"/>
  <c r="P412" i="11"/>
  <c r="O412" i="11"/>
  <c r="K412" i="11"/>
  <c r="I412" i="11"/>
  <c r="H412" i="11" s="1"/>
  <c r="G412" i="11"/>
  <c r="F412" i="11"/>
  <c r="E412" i="11"/>
  <c r="D412" i="11"/>
  <c r="C412" i="11"/>
  <c r="B412" i="11" s="1"/>
  <c r="Q411" i="11"/>
  <c r="P411" i="11"/>
  <c r="O411" i="11"/>
  <c r="K411" i="11"/>
  <c r="I411" i="11"/>
  <c r="H411" i="11" s="1"/>
  <c r="G411" i="11"/>
  <c r="F411" i="11"/>
  <c r="E411" i="11"/>
  <c r="D411" i="11"/>
  <c r="C411" i="11"/>
  <c r="B411" i="11" s="1"/>
  <c r="Q410" i="11"/>
  <c r="P410" i="11"/>
  <c r="O410" i="11"/>
  <c r="K410" i="11"/>
  <c r="I410" i="11"/>
  <c r="H410" i="11" s="1"/>
  <c r="G410" i="11"/>
  <c r="F410" i="11"/>
  <c r="E410" i="11"/>
  <c r="D410" i="11"/>
  <c r="C410" i="11"/>
  <c r="B410" i="11" s="1"/>
  <c r="Q409" i="11"/>
  <c r="P409" i="11"/>
  <c r="O409" i="11"/>
  <c r="K409" i="11"/>
  <c r="I409" i="11"/>
  <c r="H409" i="11" s="1"/>
  <c r="G409" i="11"/>
  <c r="F409" i="11"/>
  <c r="E409" i="11"/>
  <c r="D409" i="11"/>
  <c r="C409" i="11"/>
  <c r="B409" i="11" s="1"/>
  <c r="Q408" i="11"/>
  <c r="P408" i="11"/>
  <c r="O408" i="11"/>
  <c r="K408" i="11"/>
  <c r="I408" i="11"/>
  <c r="H408" i="11" s="1"/>
  <c r="G408" i="11"/>
  <c r="F408" i="11"/>
  <c r="E408" i="11"/>
  <c r="D408" i="11"/>
  <c r="C408" i="11"/>
  <c r="B408" i="11" s="1"/>
  <c r="Q407" i="11"/>
  <c r="P407" i="11"/>
  <c r="O407" i="11"/>
  <c r="K407" i="11"/>
  <c r="I407" i="11"/>
  <c r="H407" i="11" s="1"/>
  <c r="G407" i="11"/>
  <c r="F407" i="11"/>
  <c r="E407" i="11"/>
  <c r="D407" i="11"/>
  <c r="C407" i="11"/>
  <c r="B407" i="11" s="1"/>
  <c r="Q406" i="11"/>
  <c r="P406" i="11"/>
  <c r="O406" i="11"/>
  <c r="K406" i="11"/>
  <c r="I406" i="11"/>
  <c r="H406" i="11" s="1"/>
  <c r="G406" i="11"/>
  <c r="F406" i="11"/>
  <c r="E406" i="11"/>
  <c r="D406" i="11"/>
  <c r="C406" i="11"/>
  <c r="B406" i="11" s="1"/>
  <c r="Q405" i="11"/>
  <c r="P405" i="11"/>
  <c r="O405" i="11"/>
  <c r="K405" i="11"/>
  <c r="I405" i="11"/>
  <c r="H405" i="11" s="1"/>
  <c r="G405" i="11"/>
  <c r="F405" i="11"/>
  <c r="E405" i="11"/>
  <c r="D405" i="11"/>
  <c r="C405" i="11"/>
  <c r="B405" i="11" s="1"/>
  <c r="Q404" i="11"/>
  <c r="P404" i="11"/>
  <c r="O404" i="11"/>
  <c r="K404" i="11"/>
  <c r="I404" i="11"/>
  <c r="H404" i="11" s="1"/>
  <c r="G404" i="11"/>
  <c r="F404" i="11"/>
  <c r="E404" i="11"/>
  <c r="D404" i="11"/>
  <c r="C404" i="11"/>
  <c r="B404" i="11" s="1"/>
  <c r="Q403" i="11"/>
  <c r="P403" i="11"/>
  <c r="O403" i="11"/>
  <c r="K403" i="11"/>
  <c r="I403" i="11"/>
  <c r="H403" i="11" s="1"/>
  <c r="G403" i="11"/>
  <c r="F403" i="11"/>
  <c r="E403" i="11"/>
  <c r="D403" i="11"/>
  <c r="C403" i="11"/>
  <c r="B403" i="11" s="1"/>
  <c r="Q402" i="11"/>
  <c r="P402" i="11"/>
  <c r="O402" i="11"/>
  <c r="K402" i="11"/>
  <c r="I402" i="11"/>
  <c r="H402" i="11" s="1"/>
  <c r="G402" i="11"/>
  <c r="F402" i="11"/>
  <c r="E402" i="11"/>
  <c r="D402" i="11"/>
  <c r="C402" i="11"/>
  <c r="B402" i="11" s="1"/>
  <c r="Q401" i="11"/>
  <c r="P401" i="11"/>
  <c r="O401" i="11"/>
  <c r="K401" i="11"/>
  <c r="I401" i="11"/>
  <c r="H401" i="11" s="1"/>
  <c r="G401" i="11"/>
  <c r="F401" i="11"/>
  <c r="E401" i="11"/>
  <c r="D401" i="11"/>
  <c r="C401" i="11"/>
  <c r="B401" i="11" s="1"/>
  <c r="Q400" i="11"/>
  <c r="P400" i="11"/>
  <c r="O400" i="11"/>
  <c r="K400" i="11"/>
  <c r="I400" i="11"/>
  <c r="H400" i="11" s="1"/>
  <c r="G400" i="11"/>
  <c r="F400" i="11"/>
  <c r="E400" i="11"/>
  <c r="D400" i="11"/>
  <c r="C400" i="11"/>
  <c r="B400" i="11" s="1"/>
  <c r="Q399" i="11"/>
  <c r="P399" i="11"/>
  <c r="O399" i="11"/>
  <c r="K399" i="11"/>
  <c r="I399" i="11"/>
  <c r="H399" i="11" s="1"/>
  <c r="G399" i="11"/>
  <c r="F399" i="11"/>
  <c r="E399" i="11"/>
  <c r="D399" i="11"/>
  <c r="C399" i="11"/>
  <c r="B399" i="11" s="1"/>
  <c r="Q398" i="11"/>
  <c r="P398" i="11"/>
  <c r="O398" i="11"/>
  <c r="K398" i="11"/>
  <c r="I398" i="11"/>
  <c r="H398" i="11" s="1"/>
  <c r="G398" i="11"/>
  <c r="F398" i="11"/>
  <c r="E398" i="11"/>
  <c r="D398" i="11"/>
  <c r="C398" i="11"/>
  <c r="B398" i="11" s="1"/>
  <c r="Q397" i="11"/>
  <c r="P397" i="11"/>
  <c r="O397" i="11"/>
  <c r="K397" i="11"/>
  <c r="I397" i="11"/>
  <c r="H397" i="11" s="1"/>
  <c r="G397" i="11"/>
  <c r="F397" i="11"/>
  <c r="E397" i="11"/>
  <c r="D397" i="11"/>
  <c r="C397" i="11"/>
  <c r="B397" i="11" s="1"/>
  <c r="Q396" i="11"/>
  <c r="P396" i="11"/>
  <c r="O396" i="11"/>
  <c r="K396" i="11"/>
  <c r="I396" i="11"/>
  <c r="H396" i="11" s="1"/>
  <c r="G396" i="11"/>
  <c r="F396" i="11"/>
  <c r="E396" i="11"/>
  <c r="D396" i="11"/>
  <c r="C396" i="11"/>
  <c r="B396" i="11" s="1"/>
  <c r="Q395" i="11"/>
  <c r="P395" i="11"/>
  <c r="O395" i="11"/>
  <c r="K395" i="11"/>
  <c r="I395" i="11"/>
  <c r="H395" i="11" s="1"/>
  <c r="G395" i="11"/>
  <c r="F395" i="11"/>
  <c r="E395" i="11"/>
  <c r="D395" i="11"/>
  <c r="C395" i="11"/>
  <c r="B395" i="11" s="1"/>
  <c r="Q394" i="11"/>
  <c r="P394" i="11"/>
  <c r="O394" i="11"/>
  <c r="K394" i="11"/>
  <c r="I394" i="11"/>
  <c r="H394" i="11" s="1"/>
  <c r="G394" i="11"/>
  <c r="F394" i="11"/>
  <c r="E394" i="11"/>
  <c r="D394" i="11"/>
  <c r="C394" i="11"/>
  <c r="B394" i="11" s="1"/>
  <c r="Q393" i="11"/>
  <c r="P393" i="11"/>
  <c r="O393" i="11"/>
  <c r="K393" i="11"/>
  <c r="I393" i="11"/>
  <c r="H393" i="11" s="1"/>
  <c r="G393" i="11"/>
  <c r="F393" i="11"/>
  <c r="E393" i="11"/>
  <c r="D393" i="11"/>
  <c r="C393" i="11"/>
  <c r="B393" i="11" s="1"/>
  <c r="Q392" i="11"/>
  <c r="P392" i="11"/>
  <c r="O392" i="11"/>
  <c r="K392" i="11"/>
  <c r="I392" i="11"/>
  <c r="H392" i="11" s="1"/>
  <c r="G392" i="11"/>
  <c r="F392" i="11"/>
  <c r="E392" i="11"/>
  <c r="D392" i="11"/>
  <c r="C392" i="11"/>
  <c r="B392" i="11" s="1"/>
  <c r="Q391" i="11"/>
  <c r="P391" i="11"/>
  <c r="O391" i="11"/>
  <c r="K391" i="11"/>
  <c r="I391" i="11"/>
  <c r="H391" i="11" s="1"/>
  <c r="G391" i="11"/>
  <c r="F391" i="11"/>
  <c r="E391" i="11"/>
  <c r="D391" i="11"/>
  <c r="C391" i="11"/>
  <c r="B391" i="11" s="1"/>
  <c r="Q390" i="11"/>
  <c r="P390" i="11"/>
  <c r="O390" i="11"/>
  <c r="K390" i="11"/>
  <c r="I390" i="11"/>
  <c r="H390" i="11" s="1"/>
  <c r="G390" i="11"/>
  <c r="F390" i="11"/>
  <c r="E390" i="11"/>
  <c r="D390" i="11"/>
  <c r="C390" i="11"/>
  <c r="B390" i="11" s="1"/>
  <c r="Q389" i="11"/>
  <c r="P389" i="11"/>
  <c r="O389" i="11"/>
  <c r="K389" i="11"/>
  <c r="I389" i="11"/>
  <c r="H389" i="11" s="1"/>
  <c r="G389" i="11"/>
  <c r="F389" i="11"/>
  <c r="E389" i="11"/>
  <c r="D389" i="11"/>
  <c r="C389" i="11"/>
  <c r="B389" i="11" s="1"/>
  <c r="Q388" i="11"/>
  <c r="P388" i="11"/>
  <c r="O388" i="11"/>
  <c r="K388" i="11"/>
  <c r="I388" i="11"/>
  <c r="H388" i="11" s="1"/>
  <c r="G388" i="11"/>
  <c r="F388" i="11"/>
  <c r="E388" i="11"/>
  <c r="D388" i="11"/>
  <c r="C388" i="11"/>
  <c r="B388" i="11" s="1"/>
  <c r="Q387" i="11"/>
  <c r="P387" i="11"/>
  <c r="O387" i="11"/>
  <c r="K387" i="11"/>
  <c r="I387" i="11"/>
  <c r="H387" i="11" s="1"/>
  <c r="G387" i="11"/>
  <c r="F387" i="11"/>
  <c r="E387" i="11"/>
  <c r="D387" i="11"/>
  <c r="C387" i="11"/>
  <c r="B387" i="11" s="1"/>
  <c r="Q386" i="11"/>
  <c r="P386" i="11"/>
  <c r="O386" i="11"/>
  <c r="K386" i="11"/>
  <c r="I386" i="11"/>
  <c r="H386" i="11" s="1"/>
  <c r="G386" i="11"/>
  <c r="F386" i="11"/>
  <c r="E386" i="11"/>
  <c r="D386" i="11"/>
  <c r="C386" i="11"/>
  <c r="B386" i="11" s="1"/>
  <c r="Q385" i="11"/>
  <c r="P385" i="11"/>
  <c r="O385" i="11"/>
  <c r="K385" i="11"/>
  <c r="I385" i="11"/>
  <c r="H385" i="11" s="1"/>
  <c r="G385" i="11"/>
  <c r="F385" i="11"/>
  <c r="E385" i="11"/>
  <c r="D385" i="11"/>
  <c r="C385" i="11"/>
  <c r="B385" i="11" s="1"/>
  <c r="Q384" i="11"/>
  <c r="P384" i="11"/>
  <c r="O384" i="11"/>
  <c r="K384" i="11"/>
  <c r="I384" i="11"/>
  <c r="H384" i="11" s="1"/>
  <c r="G384" i="11"/>
  <c r="F384" i="11"/>
  <c r="E384" i="11"/>
  <c r="D384" i="11"/>
  <c r="C384" i="11"/>
  <c r="B384" i="11" s="1"/>
  <c r="Q383" i="11"/>
  <c r="P383" i="11"/>
  <c r="O383" i="11"/>
  <c r="K383" i="11"/>
  <c r="I383" i="11"/>
  <c r="H383" i="11" s="1"/>
  <c r="G383" i="11"/>
  <c r="F383" i="11"/>
  <c r="E383" i="11"/>
  <c r="D383" i="11"/>
  <c r="C383" i="11"/>
  <c r="B383" i="11" s="1"/>
  <c r="Q382" i="11"/>
  <c r="P382" i="11"/>
  <c r="O382" i="11"/>
  <c r="K382" i="11"/>
  <c r="I382" i="11"/>
  <c r="H382" i="11" s="1"/>
  <c r="G382" i="11"/>
  <c r="F382" i="11"/>
  <c r="E382" i="11"/>
  <c r="D382" i="11"/>
  <c r="C382" i="11"/>
  <c r="B382" i="11" s="1"/>
  <c r="Q381" i="11"/>
  <c r="P381" i="11"/>
  <c r="O381" i="11"/>
  <c r="K381" i="11"/>
  <c r="I381" i="11"/>
  <c r="H381" i="11" s="1"/>
  <c r="G381" i="11"/>
  <c r="F381" i="11"/>
  <c r="E381" i="11"/>
  <c r="D381" i="11"/>
  <c r="C381" i="11"/>
  <c r="B381" i="11" s="1"/>
  <c r="Q380" i="11"/>
  <c r="P380" i="11"/>
  <c r="O380" i="11"/>
  <c r="K380" i="11"/>
  <c r="I380" i="11"/>
  <c r="H380" i="11" s="1"/>
  <c r="G380" i="11"/>
  <c r="F380" i="11"/>
  <c r="E380" i="11"/>
  <c r="D380" i="11"/>
  <c r="C380" i="11"/>
  <c r="B380" i="11" s="1"/>
  <c r="Q379" i="11"/>
  <c r="P379" i="11"/>
  <c r="O379" i="11"/>
  <c r="K379" i="11"/>
  <c r="I379" i="11"/>
  <c r="H379" i="11" s="1"/>
  <c r="G379" i="11"/>
  <c r="F379" i="11"/>
  <c r="E379" i="11"/>
  <c r="D379" i="11"/>
  <c r="C379" i="11"/>
  <c r="B379" i="11" s="1"/>
  <c r="Q378" i="11"/>
  <c r="P378" i="11"/>
  <c r="O378" i="11"/>
  <c r="K378" i="11"/>
  <c r="I378" i="11"/>
  <c r="H378" i="11" s="1"/>
  <c r="G378" i="11"/>
  <c r="F378" i="11"/>
  <c r="E378" i="11"/>
  <c r="D378" i="11"/>
  <c r="C378" i="11"/>
  <c r="B378" i="11" s="1"/>
  <c r="Q377" i="11"/>
  <c r="P377" i="11"/>
  <c r="O377" i="11"/>
  <c r="K377" i="11"/>
  <c r="I377" i="11"/>
  <c r="H377" i="11" s="1"/>
  <c r="G377" i="11"/>
  <c r="F377" i="11"/>
  <c r="E377" i="11"/>
  <c r="D377" i="11"/>
  <c r="C377" i="11"/>
  <c r="B377" i="11" s="1"/>
  <c r="Q376" i="11"/>
  <c r="P376" i="11"/>
  <c r="O376" i="11"/>
  <c r="K376" i="11"/>
  <c r="I376" i="11"/>
  <c r="H376" i="11" s="1"/>
  <c r="G376" i="11"/>
  <c r="F376" i="11"/>
  <c r="E376" i="11"/>
  <c r="D376" i="11"/>
  <c r="C376" i="11"/>
  <c r="B376" i="11" s="1"/>
  <c r="Q375" i="11"/>
  <c r="P375" i="11"/>
  <c r="O375" i="11"/>
  <c r="K375" i="11"/>
  <c r="I375" i="11"/>
  <c r="H375" i="11" s="1"/>
  <c r="G375" i="11"/>
  <c r="F375" i="11"/>
  <c r="E375" i="11"/>
  <c r="D375" i="11"/>
  <c r="C375" i="11"/>
  <c r="B375" i="11" s="1"/>
  <c r="Q374" i="11"/>
  <c r="P374" i="11"/>
  <c r="O374" i="11"/>
  <c r="K374" i="11"/>
  <c r="I374" i="11"/>
  <c r="H374" i="11" s="1"/>
  <c r="G374" i="11"/>
  <c r="F374" i="11"/>
  <c r="E374" i="11"/>
  <c r="D374" i="11"/>
  <c r="C374" i="11"/>
  <c r="B374" i="11" s="1"/>
  <c r="Q373" i="11"/>
  <c r="P373" i="11"/>
  <c r="O373" i="11"/>
  <c r="K373" i="11"/>
  <c r="I373" i="11"/>
  <c r="H373" i="11" s="1"/>
  <c r="G373" i="11"/>
  <c r="F373" i="11"/>
  <c r="E373" i="11"/>
  <c r="D373" i="11"/>
  <c r="C373" i="11"/>
  <c r="B373" i="11" s="1"/>
  <c r="Q372" i="11"/>
  <c r="P372" i="11"/>
  <c r="O372" i="11"/>
  <c r="K372" i="11"/>
  <c r="I372" i="11"/>
  <c r="H372" i="11" s="1"/>
  <c r="G372" i="11"/>
  <c r="F372" i="11"/>
  <c r="E372" i="11"/>
  <c r="D372" i="11"/>
  <c r="C372" i="11"/>
  <c r="B372" i="11" s="1"/>
  <c r="Q371" i="11"/>
  <c r="P371" i="11"/>
  <c r="O371" i="11"/>
  <c r="K371" i="11"/>
  <c r="I371" i="11"/>
  <c r="H371" i="11" s="1"/>
  <c r="G371" i="11"/>
  <c r="F371" i="11"/>
  <c r="E371" i="11"/>
  <c r="D371" i="11"/>
  <c r="C371" i="11"/>
  <c r="B371" i="11" s="1"/>
  <c r="Q370" i="11"/>
  <c r="P370" i="11"/>
  <c r="O370" i="11"/>
  <c r="K370" i="11"/>
  <c r="I370" i="11"/>
  <c r="H370" i="11" s="1"/>
  <c r="G370" i="11"/>
  <c r="F370" i="11"/>
  <c r="E370" i="11"/>
  <c r="D370" i="11"/>
  <c r="C370" i="11"/>
  <c r="B370" i="11" s="1"/>
  <c r="Q369" i="11"/>
  <c r="P369" i="11"/>
  <c r="O369" i="11"/>
  <c r="K369" i="11"/>
  <c r="I369" i="11"/>
  <c r="H369" i="11" s="1"/>
  <c r="G369" i="11"/>
  <c r="F369" i="11"/>
  <c r="E369" i="11"/>
  <c r="D369" i="11"/>
  <c r="C369" i="11"/>
  <c r="B369" i="11" s="1"/>
  <c r="Q368" i="11"/>
  <c r="P368" i="11"/>
  <c r="O368" i="11"/>
  <c r="K368" i="11"/>
  <c r="I368" i="11"/>
  <c r="H368" i="11" s="1"/>
  <c r="G368" i="11"/>
  <c r="F368" i="11"/>
  <c r="E368" i="11"/>
  <c r="D368" i="11"/>
  <c r="C368" i="11"/>
  <c r="B368" i="11" s="1"/>
  <c r="Q367" i="11"/>
  <c r="P367" i="11"/>
  <c r="O367" i="11"/>
  <c r="K367" i="11"/>
  <c r="I367" i="11"/>
  <c r="H367" i="11" s="1"/>
  <c r="G367" i="11"/>
  <c r="F367" i="11"/>
  <c r="E367" i="11"/>
  <c r="D367" i="11"/>
  <c r="C367" i="11"/>
  <c r="B367" i="11" s="1"/>
  <c r="Q366" i="11"/>
  <c r="P366" i="11"/>
  <c r="O366" i="11"/>
  <c r="K366" i="11"/>
  <c r="I366" i="11"/>
  <c r="H366" i="11" s="1"/>
  <c r="G366" i="11"/>
  <c r="F366" i="11"/>
  <c r="E366" i="11"/>
  <c r="D366" i="11"/>
  <c r="C366" i="11"/>
  <c r="B366" i="11" s="1"/>
  <c r="Q365" i="11"/>
  <c r="P365" i="11"/>
  <c r="O365" i="11"/>
  <c r="K365" i="11"/>
  <c r="I365" i="11"/>
  <c r="H365" i="11" s="1"/>
  <c r="G365" i="11"/>
  <c r="F365" i="11"/>
  <c r="E365" i="11"/>
  <c r="D365" i="11"/>
  <c r="C365" i="11"/>
  <c r="B365" i="11" s="1"/>
  <c r="Q364" i="11"/>
  <c r="P364" i="11"/>
  <c r="O364" i="11"/>
  <c r="K364" i="11"/>
  <c r="I364" i="11"/>
  <c r="H364" i="11" s="1"/>
  <c r="G364" i="11"/>
  <c r="F364" i="11"/>
  <c r="E364" i="11"/>
  <c r="D364" i="11"/>
  <c r="C364" i="11"/>
  <c r="B364" i="11" s="1"/>
  <c r="Q363" i="11"/>
  <c r="P363" i="11"/>
  <c r="O363" i="11"/>
  <c r="K363" i="11"/>
  <c r="I363" i="11"/>
  <c r="H363" i="11" s="1"/>
  <c r="G363" i="11"/>
  <c r="F363" i="11"/>
  <c r="E363" i="11"/>
  <c r="D363" i="11"/>
  <c r="C363" i="11"/>
  <c r="B363" i="11" s="1"/>
  <c r="Q362" i="11"/>
  <c r="P362" i="11"/>
  <c r="O362" i="11"/>
  <c r="K362" i="11"/>
  <c r="I362" i="11"/>
  <c r="H362" i="11" s="1"/>
  <c r="G362" i="11"/>
  <c r="F362" i="11"/>
  <c r="E362" i="11"/>
  <c r="D362" i="11"/>
  <c r="C362" i="11"/>
  <c r="B362" i="11" s="1"/>
  <c r="Q361" i="11"/>
  <c r="P361" i="11"/>
  <c r="O361" i="11"/>
  <c r="K361" i="11"/>
  <c r="I361" i="11"/>
  <c r="H361" i="11" s="1"/>
  <c r="G361" i="11"/>
  <c r="F361" i="11"/>
  <c r="E361" i="11"/>
  <c r="D361" i="11"/>
  <c r="C361" i="11"/>
  <c r="B361" i="11" s="1"/>
  <c r="Q360" i="11"/>
  <c r="P360" i="11"/>
  <c r="O360" i="11"/>
  <c r="K360" i="11"/>
  <c r="I360" i="11"/>
  <c r="H360" i="11" s="1"/>
  <c r="G360" i="11"/>
  <c r="F360" i="11"/>
  <c r="E360" i="11"/>
  <c r="D360" i="11"/>
  <c r="C360" i="11"/>
  <c r="B360" i="11" s="1"/>
  <c r="Q359" i="11"/>
  <c r="P359" i="11"/>
  <c r="O359" i="11"/>
  <c r="K359" i="11"/>
  <c r="I359" i="11"/>
  <c r="H359" i="11" s="1"/>
  <c r="G359" i="11"/>
  <c r="F359" i="11"/>
  <c r="E359" i="11"/>
  <c r="D359" i="11"/>
  <c r="C359" i="11"/>
  <c r="B359" i="11" s="1"/>
  <c r="Q358" i="11"/>
  <c r="P358" i="11"/>
  <c r="O358" i="11"/>
  <c r="K358" i="11"/>
  <c r="I358" i="11"/>
  <c r="H358" i="11" s="1"/>
  <c r="G358" i="11"/>
  <c r="F358" i="11"/>
  <c r="E358" i="11"/>
  <c r="D358" i="11"/>
  <c r="C358" i="11"/>
  <c r="B358" i="11" s="1"/>
  <c r="Q357" i="11"/>
  <c r="P357" i="11"/>
  <c r="O357" i="11"/>
  <c r="K357" i="11"/>
  <c r="I357" i="11"/>
  <c r="H357" i="11" s="1"/>
  <c r="G357" i="11"/>
  <c r="F357" i="11"/>
  <c r="E357" i="11"/>
  <c r="D357" i="11"/>
  <c r="C357" i="11"/>
  <c r="B357" i="11" s="1"/>
  <c r="Q356" i="11"/>
  <c r="P356" i="11"/>
  <c r="O356" i="11"/>
  <c r="K356" i="11"/>
  <c r="I356" i="11"/>
  <c r="H356" i="11" s="1"/>
  <c r="G356" i="11"/>
  <c r="F356" i="11"/>
  <c r="E356" i="11"/>
  <c r="D356" i="11"/>
  <c r="C356" i="11"/>
  <c r="B356" i="11" s="1"/>
  <c r="Q355" i="11"/>
  <c r="P355" i="11"/>
  <c r="O355" i="11"/>
  <c r="K355" i="11"/>
  <c r="I355" i="11"/>
  <c r="H355" i="11" s="1"/>
  <c r="G355" i="11"/>
  <c r="F355" i="11"/>
  <c r="E355" i="11"/>
  <c r="D355" i="11"/>
  <c r="C355" i="11"/>
  <c r="B355" i="11" s="1"/>
  <c r="Q354" i="11"/>
  <c r="P354" i="11"/>
  <c r="O354" i="11"/>
  <c r="K354" i="11"/>
  <c r="I354" i="11"/>
  <c r="H354" i="11" s="1"/>
  <c r="G354" i="11"/>
  <c r="F354" i="11"/>
  <c r="E354" i="11"/>
  <c r="D354" i="11"/>
  <c r="C354" i="11"/>
  <c r="B354" i="11" s="1"/>
  <c r="Q353" i="11"/>
  <c r="P353" i="11"/>
  <c r="O353" i="11"/>
  <c r="K353" i="11"/>
  <c r="I353" i="11"/>
  <c r="H353" i="11" s="1"/>
  <c r="G353" i="11"/>
  <c r="F353" i="11"/>
  <c r="E353" i="11"/>
  <c r="D353" i="11"/>
  <c r="C353" i="11"/>
  <c r="B353" i="11" s="1"/>
  <c r="Q352" i="11"/>
  <c r="P352" i="11"/>
  <c r="O352" i="11"/>
  <c r="K352" i="11"/>
  <c r="I352" i="11"/>
  <c r="H352" i="11" s="1"/>
  <c r="G352" i="11"/>
  <c r="F352" i="11"/>
  <c r="E352" i="11"/>
  <c r="D352" i="11"/>
  <c r="C352" i="11"/>
  <c r="B352" i="11" s="1"/>
  <c r="Q351" i="11"/>
  <c r="P351" i="11"/>
  <c r="O351" i="11"/>
  <c r="K351" i="11"/>
  <c r="I351" i="11"/>
  <c r="H351" i="11" s="1"/>
  <c r="G351" i="11"/>
  <c r="F351" i="11"/>
  <c r="E351" i="11"/>
  <c r="D351" i="11"/>
  <c r="C351" i="11"/>
  <c r="B351" i="11" s="1"/>
  <c r="Q350" i="11"/>
  <c r="P350" i="11"/>
  <c r="O350" i="11"/>
  <c r="K350" i="11"/>
  <c r="I350" i="11"/>
  <c r="H350" i="11" s="1"/>
  <c r="G350" i="11"/>
  <c r="F350" i="11"/>
  <c r="E350" i="11"/>
  <c r="D350" i="11"/>
  <c r="C350" i="11"/>
  <c r="B350" i="11" s="1"/>
  <c r="Q349" i="11"/>
  <c r="P349" i="11"/>
  <c r="O349" i="11"/>
  <c r="K349" i="11"/>
  <c r="I349" i="11"/>
  <c r="H349" i="11" s="1"/>
  <c r="G349" i="11"/>
  <c r="F349" i="11"/>
  <c r="E349" i="11"/>
  <c r="D349" i="11"/>
  <c r="C349" i="11"/>
  <c r="B349" i="11" s="1"/>
  <c r="Q348" i="11"/>
  <c r="P348" i="11"/>
  <c r="O348" i="11"/>
  <c r="K348" i="11"/>
  <c r="I348" i="11"/>
  <c r="H348" i="11" s="1"/>
  <c r="G348" i="11"/>
  <c r="F348" i="11"/>
  <c r="E348" i="11"/>
  <c r="D348" i="11"/>
  <c r="C348" i="11"/>
  <c r="B348" i="11" s="1"/>
  <c r="Q347" i="11"/>
  <c r="P347" i="11"/>
  <c r="O347" i="11"/>
  <c r="K347" i="11"/>
  <c r="I347" i="11"/>
  <c r="H347" i="11" s="1"/>
  <c r="G347" i="11"/>
  <c r="F347" i="11"/>
  <c r="E347" i="11"/>
  <c r="D347" i="11"/>
  <c r="C347" i="11"/>
  <c r="B347" i="11" s="1"/>
  <c r="Q346" i="11"/>
  <c r="P346" i="11"/>
  <c r="O346" i="11"/>
  <c r="K346" i="11"/>
  <c r="I346" i="11"/>
  <c r="H346" i="11" s="1"/>
  <c r="G346" i="11"/>
  <c r="F346" i="11"/>
  <c r="E346" i="11"/>
  <c r="D346" i="11"/>
  <c r="C346" i="11"/>
  <c r="B346" i="11" s="1"/>
  <c r="Q345" i="11"/>
  <c r="P345" i="11"/>
  <c r="O345" i="11"/>
  <c r="K345" i="11"/>
  <c r="I345" i="11"/>
  <c r="H345" i="11" s="1"/>
  <c r="G345" i="11"/>
  <c r="F345" i="11"/>
  <c r="E345" i="11"/>
  <c r="D345" i="11"/>
  <c r="C345" i="11"/>
  <c r="B345" i="11" s="1"/>
  <c r="Q344" i="11"/>
  <c r="P344" i="11"/>
  <c r="O344" i="11"/>
  <c r="K344" i="11"/>
  <c r="I344" i="11"/>
  <c r="H344" i="11" s="1"/>
  <c r="G344" i="11"/>
  <c r="F344" i="11"/>
  <c r="E344" i="11"/>
  <c r="D344" i="11"/>
  <c r="C344" i="11"/>
  <c r="B344" i="11" s="1"/>
  <c r="Q343" i="11"/>
  <c r="P343" i="11"/>
  <c r="O343" i="11"/>
  <c r="K343" i="11"/>
  <c r="I343" i="11"/>
  <c r="H343" i="11" s="1"/>
  <c r="G343" i="11"/>
  <c r="F343" i="11"/>
  <c r="E343" i="11"/>
  <c r="D343" i="11"/>
  <c r="C343" i="11"/>
  <c r="B343" i="11" s="1"/>
  <c r="Q342" i="11"/>
  <c r="P342" i="11"/>
  <c r="O342" i="11"/>
  <c r="K342" i="11"/>
  <c r="I342" i="11"/>
  <c r="H342" i="11" s="1"/>
  <c r="G342" i="11"/>
  <c r="F342" i="11"/>
  <c r="E342" i="11"/>
  <c r="D342" i="11"/>
  <c r="C342" i="11"/>
  <c r="B342" i="11" s="1"/>
  <c r="Q341" i="11"/>
  <c r="P341" i="11"/>
  <c r="O341" i="11"/>
  <c r="K341" i="11"/>
  <c r="I341" i="11"/>
  <c r="H341" i="11" s="1"/>
  <c r="G341" i="11"/>
  <c r="F341" i="11"/>
  <c r="E341" i="11"/>
  <c r="D341" i="11"/>
  <c r="C341" i="11"/>
  <c r="B341" i="11" s="1"/>
  <c r="Q340" i="11"/>
  <c r="P340" i="11"/>
  <c r="O340" i="11"/>
  <c r="K340" i="11"/>
  <c r="I340" i="11"/>
  <c r="H340" i="11" s="1"/>
  <c r="G340" i="11"/>
  <c r="F340" i="11"/>
  <c r="E340" i="11"/>
  <c r="D340" i="11"/>
  <c r="C340" i="11"/>
  <c r="B340" i="11" s="1"/>
  <c r="Q339" i="11"/>
  <c r="P339" i="11"/>
  <c r="O339" i="11"/>
  <c r="K339" i="11"/>
  <c r="I339" i="11"/>
  <c r="H339" i="11" s="1"/>
  <c r="G339" i="11"/>
  <c r="F339" i="11"/>
  <c r="E339" i="11"/>
  <c r="D339" i="11"/>
  <c r="C339" i="11"/>
  <c r="B339" i="11" s="1"/>
  <c r="Q338" i="11"/>
  <c r="P338" i="11"/>
  <c r="O338" i="11"/>
  <c r="K338" i="11"/>
  <c r="I338" i="11"/>
  <c r="H338" i="11" s="1"/>
  <c r="G338" i="11"/>
  <c r="F338" i="11"/>
  <c r="E338" i="11"/>
  <c r="D338" i="11"/>
  <c r="C338" i="11"/>
  <c r="B338" i="11" s="1"/>
  <c r="Q337" i="11"/>
  <c r="P337" i="11"/>
  <c r="O337" i="11"/>
  <c r="K337" i="11"/>
  <c r="I337" i="11"/>
  <c r="H337" i="11" s="1"/>
  <c r="G337" i="11"/>
  <c r="F337" i="11"/>
  <c r="E337" i="11"/>
  <c r="D337" i="11"/>
  <c r="C337" i="11"/>
  <c r="B337" i="11" s="1"/>
  <c r="Q336" i="11"/>
  <c r="P336" i="11"/>
  <c r="O336" i="11"/>
  <c r="K336" i="11"/>
  <c r="I336" i="11"/>
  <c r="H336" i="11" s="1"/>
  <c r="G336" i="11"/>
  <c r="F336" i="11"/>
  <c r="E336" i="11"/>
  <c r="D336" i="11"/>
  <c r="C336" i="11"/>
  <c r="B336" i="11" s="1"/>
  <c r="Q335" i="11"/>
  <c r="P335" i="11"/>
  <c r="O335" i="11"/>
  <c r="K335" i="11"/>
  <c r="I335" i="11"/>
  <c r="H335" i="11" s="1"/>
  <c r="G335" i="11"/>
  <c r="F335" i="11"/>
  <c r="E335" i="11"/>
  <c r="D335" i="11"/>
  <c r="C335" i="11"/>
  <c r="B335" i="11" s="1"/>
  <c r="Q334" i="11"/>
  <c r="P334" i="11"/>
  <c r="O334" i="11"/>
  <c r="K334" i="11"/>
  <c r="I334" i="11"/>
  <c r="H334" i="11" s="1"/>
  <c r="G334" i="11"/>
  <c r="F334" i="11"/>
  <c r="E334" i="11"/>
  <c r="D334" i="11"/>
  <c r="C334" i="11"/>
  <c r="B334" i="11" s="1"/>
  <c r="Q333" i="11"/>
  <c r="P333" i="11"/>
  <c r="O333" i="11"/>
  <c r="K333" i="11"/>
  <c r="I333" i="11"/>
  <c r="H333" i="11" s="1"/>
  <c r="G333" i="11"/>
  <c r="F333" i="11"/>
  <c r="E333" i="11"/>
  <c r="D333" i="11"/>
  <c r="C333" i="11"/>
  <c r="B333" i="11" s="1"/>
  <c r="Q332" i="11"/>
  <c r="P332" i="11"/>
  <c r="O332" i="11"/>
  <c r="K332" i="11"/>
  <c r="I332" i="11"/>
  <c r="H332" i="11" s="1"/>
  <c r="G332" i="11"/>
  <c r="F332" i="11"/>
  <c r="E332" i="11"/>
  <c r="D332" i="11"/>
  <c r="C332" i="11"/>
  <c r="B332" i="11" s="1"/>
  <c r="Q331" i="11"/>
  <c r="P331" i="11"/>
  <c r="O331" i="11"/>
  <c r="K331" i="11"/>
  <c r="I331" i="11"/>
  <c r="H331" i="11" s="1"/>
  <c r="G331" i="11"/>
  <c r="F331" i="11"/>
  <c r="E331" i="11"/>
  <c r="D331" i="11"/>
  <c r="C331" i="11"/>
  <c r="B331" i="11" s="1"/>
  <c r="Q330" i="11"/>
  <c r="P330" i="11"/>
  <c r="O330" i="11"/>
  <c r="K330" i="11"/>
  <c r="I330" i="11"/>
  <c r="H330" i="11" s="1"/>
  <c r="G330" i="11"/>
  <c r="F330" i="11"/>
  <c r="E330" i="11"/>
  <c r="D330" i="11"/>
  <c r="C330" i="11"/>
  <c r="B330" i="11" s="1"/>
  <c r="Q329" i="11"/>
  <c r="P329" i="11"/>
  <c r="O329" i="11"/>
  <c r="K329" i="11"/>
  <c r="I329" i="11"/>
  <c r="H329" i="11" s="1"/>
  <c r="G329" i="11"/>
  <c r="F329" i="11"/>
  <c r="E329" i="11"/>
  <c r="D329" i="11"/>
  <c r="C329" i="11"/>
  <c r="B329" i="11" s="1"/>
  <c r="Q328" i="11"/>
  <c r="P328" i="11"/>
  <c r="O328" i="11"/>
  <c r="K328" i="11"/>
  <c r="I328" i="11"/>
  <c r="H328" i="11" s="1"/>
  <c r="G328" i="11"/>
  <c r="F328" i="11"/>
  <c r="E328" i="11"/>
  <c r="D328" i="11"/>
  <c r="C328" i="11"/>
  <c r="B328" i="11" s="1"/>
  <c r="Q327" i="11"/>
  <c r="P327" i="11"/>
  <c r="O327" i="11"/>
  <c r="K327" i="11"/>
  <c r="I327" i="11"/>
  <c r="H327" i="11" s="1"/>
  <c r="G327" i="11"/>
  <c r="F327" i="11"/>
  <c r="E327" i="11"/>
  <c r="D327" i="11"/>
  <c r="C327" i="11"/>
  <c r="B327" i="11" s="1"/>
  <c r="Q326" i="11"/>
  <c r="P326" i="11"/>
  <c r="O326" i="11"/>
  <c r="K326" i="11"/>
  <c r="I326" i="11"/>
  <c r="H326" i="11" s="1"/>
  <c r="G326" i="11"/>
  <c r="F326" i="11"/>
  <c r="E326" i="11"/>
  <c r="D326" i="11"/>
  <c r="C326" i="11"/>
  <c r="B326" i="11" s="1"/>
  <c r="Q325" i="11"/>
  <c r="P325" i="11"/>
  <c r="O325" i="11"/>
  <c r="K325" i="11"/>
  <c r="I325" i="11"/>
  <c r="H325" i="11" s="1"/>
  <c r="G325" i="11"/>
  <c r="F325" i="11"/>
  <c r="E325" i="11"/>
  <c r="D325" i="11"/>
  <c r="C325" i="11"/>
  <c r="B325" i="11" s="1"/>
  <c r="Q324" i="11"/>
  <c r="P324" i="11"/>
  <c r="O324" i="11"/>
  <c r="K324" i="11"/>
  <c r="I324" i="11"/>
  <c r="H324" i="11" s="1"/>
  <c r="G324" i="11"/>
  <c r="F324" i="11"/>
  <c r="E324" i="11"/>
  <c r="D324" i="11"/>
  <c r="C324" i="11"/>
  <c r="B324" i="11" s="1"/>
  <c r="Q323" i="11"/>
  <c r="P323" i="11"/>
  <c r="O323" i="11"/>
  <c r="K323" i="11"/>
  <c r="I323" i="11"/>
  <c r="H323" i="11" s="1"/>
  <c r="G323" i="11"/>
  <c r="F323" i="11"/>
  <c r="E323" i="11"/>
  <c r="D323" i="11"/>
  <c r="C323" i="11"/>
  <c r="B323" i="11" s="1"/>
  <c r="Q322" i="11"/>
  <c r="P322" i="11"/>
  <c r="O322" i="11"/>
  <c r="K322" i="11"/>
  <c r="I322" i="11"/>
  <c r="H322" i="11" s="1"/>
  <c r="G322" i="11"/>
  <c r="F322" i="11"/>
  <c r="E322" i="11"/>
  <c r="D322" i="11"/>
  <c r="C322" i="11"/>
  <c r="B322" i="11" s="1"/>
  <c r="Q321" i="11"/>
  <c r="P321" i="11"/>
  <c r="O321" i="11"/>
  <c r="K321" i="11"/>
  <c r="I321" i="11"/>
  <c r="H321" i="11" s="1"/>
  <c r="G321" i="11"/>
  <c r="F321" i="11"/>
  <c r="E321" i="11"/>
  <c r="D321" i="11"/>
  <c r="C321" i="11"/>
  <c r="B321" i="11" s="1"/>
  <c r="Q320" i="11"/>
  <c r="P320" i="11"/>
  <c r="O320" i="11"/>
  <c r="K320" i="11"/>
  <c r="I320" i="11"/>
  <c r="H320" i="11" s="1"/>
  <c r="G320" i="11"/>
  <c r="F320" i="11"/>
  <c r="E320" i="11"/>
  <c r="D320" i="11"/>
  <c r="C320" i="11"/>
  <c r="B320" i="11" s="1"/>
  <c r="Q319" i="11"/>
  <c r="P319" i="11"/>
  <c r="O319" i="11"/>
  <c r="K319" i="11"/>
  <c r="I319" i="11"/>
  <c r="H319" i="11" s="1"/>
  <c r="G319" i="11"/>
  <c r="F319" i="11"/>
  <c r="E319" i="11"/>
  <c r="D319" i="11"/>
  <c r="C319" i="11"/>
  <c r="B319" i="11" s="1"/>
  <c r="Q318" i="11"/>
  <c r="P318" i="11"/>
  <c r="O318" i="11"/>
  <c r="K318" i="11"/>
  <c r="I318" i="11"/>
  <c r="H318" i="11" s="1"/>
  <c r="G318" i="11"/>
  <c r="F318" i="11"/>
  <c r="E318" i="11"/>
  <c r="D318" i="11"/>
  <c r="C318" i="11"/>
  <c r="B318" i="11" s="1"/>
  <c r="Q317" i="11"/>
  <c r="P317" i="11"/>
  <c r="O317" i="11"/>
  <c r="K317" i="11"/>
  <c r="I317" i="11"/>
  <c r="H317" i="11" s="1"/>
  <c r="G317" i="11"/>
  <c r="F317" i="11"/>
  <c r="E317" i="11"/>
  <c r="D317" i="11"/>
  <c r="C317" i="11"/>
  <c r="B317" i="11" s="1"/>
  <c r="Q316" i="11"/>
  <c r="P316" i="11"/>
  <c r="O316" i="11"/>
  <c r="K316" i="11"/>
  <c r="I316" i="11"/>
  <c r="H316" i="11" s="1"/>
  <c r="G316" i="11"/>
  <c r="F316" i="11"/>
  <c r="E316" i="11"/>
  <c r="D316" i="11"/>
  <c r="C316" i="11"/>
  <c r="B316" i="11" s="1"/>
  <c r="Q315" i="11"/>
  <c r="P315" i="11"/>
  <c r="O315" i="11"/>
  <c r="K315" i="11"/>
  <c r="I315" i="11"/>
  <c r="H315" i="11" s="1"/>
  <c r="G315" i="11"/>
  <c r="F315" i="11"/>
  <c r="E315" i="11"/>
  <c r="D315" i="11"/>
  <c r="C315" i="11"/>
  <c r="B315" i="11" s="1"/>
  <c r="Q314" i="11"/>
  <c r="P314" i="11"/>
  <c r="O314" i="11"/>
  <c r="K314" i="11"/>
  <c r="I314" i="11"/>
  <c r="H314" i="11" s="1"/>
  <c r="G314" i="11"/>
  <c r="F314" i="11"/>
  <c r="E314" i="11"/>
  <c r="D314" i="11"/>
  <c r="C314" i="11"/>
  <c r="B314" i="11" s="1"/>
  <c r="Q313" i="11"/>
  <c r="P313" i="11"/>
  <c r="O313" i="11"/>
  <c r="K313" i="11"/>
  <c r="I313" i="11"/>
  <c r="H313" i="11" s="1"/>
  <c r="G313" i="11"/>
  <c r="F313" i="11"/>
  <c r="E313" i="11"/>
  <c r="D313" i="11"/>
  <c r="C313" i="11"/>
  <c r="B313" i="11" s="1"/>
  <c r="Q312" i="11"/>
  <c r="P312" i="11"/>
  <c r="O312" i="11"/>
  <c r="K312" i="11"/>
  <c r="I312" i="11"/>
  <c r="H312" i="11" s="1"/>
  <c r="G312" i="11"/>
  <c r="F312" i="11"/>
  <c r="E312" i="11"/>
  <c r="D312" i="11"/>
  <c r="C312" i="11"/>
  <c r="B312" i="11" s="1"/>
  <c r="Q311" i="11"/>
  <c r="P311" i="11"/>
  <c r="O311" i="11"/>
  <c r="K311" i="11"/>
  <c r="I311" i="11"/>
  <c r="H311" i="11" s="1"/>
  <c r="G311" i="11"/>
  <c r="F311" i="11"/>
  <c r="E311" i="11"/>
  <c r="D311" i="11"/>
  <c r="C311" i="11"/>
  <c r="B311" i="11" s="1"/>
  <c r="Q310" i="11"/>
  <c r="P310" i="11"/>
  <c r="O310" i="11"/>
  <c r="K310" i="11"/>
  <c r="I310" i="11"/>
  <c r="H310" i="11" s="1"/>
  <c r="G310" i="11"/>
  <c r="F310" i="11"/>
  <c r="E310" i="11"/>
  <c r="D310" i="11"/>
  <c r="C310" i="11"/>
  <c r="B310" i="11" s="1"/>
  <c r="Q309" i="11"/>
  <c r="P309" i="11"/>
  <c r="O309" i="11"/>
  <c r="K309" i="11"/>
  <c r="I309" i="11"/>
  <c r="H309" i="11" s="1"/>
  <c r="G309" i="11"/>
  <c r="F309" i="11"/>
  <c r="E309" i="11"/>
  <c r="D309" i="11"/>
  <c r="C309" i="11"/>
  <c r="B309" i="11" s="1"/>
  <c r="Q308" i="11"/>
  <c r="P308" i="11"/>
  <c r="O308" i="11"/>
  <c r="K308" i="11"/>
  <c r="I308" i="11"/>
  <c r="H308" i="11" s="1"/>
  <c r="G308" i="11"/>
  <c r="F308" i="11"/>
  <c r="E308" i="11"/>
  <c r="D308" i="11"/>
  <c r="C308" i="11"/>
  <c r="B308" i="11" s="1"/>
  <c r="Q307" i="11"/>
  <c r="P307" i="11"/>
  <c r="O307" i="11"/>
  <c r="K307" i="11"/>
  <c r="I307" i="11"/>
  <c r="H307" i="11" s="1"/>
  <c r="G307" i="11"/>
  <c r="F307" i="11"/>
  <c r="E307" i="11"/>
  <c r="D307" i="11"/>
  <c r="C307" i="11"/>
  <c r="B307" i="11" s="1"/>
  <c r="Q306" i="11"/>
  <c r="P306" i="11"/>
  <c r="O306" i="11"/>
  <c r="K306" i="11"/>
  <c r="I306" i="11"/>
  <c r="H306" i="11" s="1"/>
  <c r="G306" i="11"/>
  <c r="F306" i="11"/>
  <c r="E306" i="11"/>
  <c r="D306" i="11"/>
  <c r="C306" i="11"/>
  <c r="B306" i="11" s="1"/>
  <c r="Q305" i="11"/>
  <c r="P305" i="11"/>
  <c r="O305" i="11"/>
  <c r="K305" i="11"/>
  <c r="I305" i="11"/>
  <c r="H305" i="11" s="1"/>
  <c r="G305" i="11"/>
  <c r="F305" i="11"/>
  <c r="E305" i="11"/>
  <c r="D305" i="11"/>
  <c r="C305" i="11"/>
  <c r="B305" i="11" s="1"/>
  <c r="Q304" i="11"/>
  <c r="P304" i="11"/>
  <c r="O304" i="11"/>
  <c r="K304" i="11"/>
  <c r="I304" i="11"/>
  <c r="H304" i="11" s="1"/>
  <c r="G304" i="11"/>
  <c r="F304" i="11"/>
  <c r="E304" i="11"/>
  <c r="D304" i="11"/>
  <c r="C304" i="11"/>
  <c r="B304" i="11" s="1"/>
  <c r="Q303" i="11"/>
  <c r="P303" i="11"/>
  <c r="O303" i="11"/>
  <c r="K303" i="11"/>
  <c r="I303" i="11"/>
  <c r="H303" i="11" s="1"/>
  <c r="G303" i="11"/>
  <c r="F303" i="11"/>
  <c r="E303" i="11"/>
  <c r="D303" i="11"/>
  <c r="C303" i="11"/>
  <c r="B303" i="11" s="1"/>
  <c r="Q302" i="11"/>
  <c r="P302" i="11"/>
  <c r="O302" i="11"/>
  <c r="K302" i="11"/>
  <c r="I302" i="11"/>
  <c r="H302" i="11" s="1"/>
  <c r="G302" i="11"/>
  <c r="F302" i="11"/>
  <c r="E302" i="11"/>
  <c r="D302" i="11"/>
  <c r="C302" i="11"/>
  <c r="B302" i="11" s="1"/>
  <c r="Q301" i="11"/>
  <c r="P301" i="11"/>
  <c r="O301" i="11"/>
  <c r="K301" i="11"/>
  <c r="I301" i="11"/>
  <c r="H301" i="11" s="1"/>
  <c r="G301" i="11"/>
  <c r="F301" i="11"/>
  <c r="E301" i="11"/>
  <c r="D301" i="11"/>
  <c r="C301" i="11"/>
  <c r="B301" i="11" s="1"/>
  <c r="Q300" i="11"/>
  <c r="P300" i="11"/>
  <c r="O300" i="11"/>
  <c r="K300" i="11"/>
  <c r="I300" i="11"/>
  <c r="H300" i="11" s="1"/>
  <c r="G300" i="11"/>
  <c r="F300" i="11"/>
  <c r="E300" i="11"/>
  <c r="D300" i="11"/>
  <c r="C300" i="11"/>
  <c r="B300" i="11" s="1"/>
  <c r="Q299" i="11"/>
  <c r="P299" i="11"/>
  <c r="O299" i="11"/>
  <c r="K299" i="11"/>
  <c r="I299" i="11"/>
  <c r="H299" i="11" s="1"/>
  <c r="G299" i="11"/>
  <c r="F299" i="11"/>
  <c r="E299" i="11"/>
  <c r="D299" i="11"/>
  <c r="C299" i="11"/>
  <c r="B299" i="11" s="1"/>
  <c r="Q298" i="11"/>
  <c r="P298" i="11"/>
  <c r="O298" i="11"/>
  <c r="K298" i="11"/>
  <c r="I298" i="11"/>
  <c r="H298" i="11" s="1"/>
  <c r="G298" i="11"/>
  <c r="F298" i="11"/>
  <c r="E298" i="11"/>
  <c r="D298" i="11"/>
  <c r="C298" i="11"/>
  <c r="B298" i="11" s="1"/>
  <c r="Q297" i="11"/>
  <c r="P297" i="11"/>
  <c r="O297" i="11"/>
  <c r="K297" i="11"/>
  <c r="I297" i="11"/>
  <c r="H297" i="11" s="1"/>
  <c r="G297" i="11"/>
  <c r="F297" i="11"/>
  <c r="E297" i="11"/>
  <c r="D297" i="11"/>
  <c r="C297" i="11"/>
  <c r="B297" i="11" s="1"/>
  <c r="Q296" i="11"/>
  <c r="P296" i="11"/>
  <c r="O296" i="11"/>
  <c r="K296" i="11"/>
  <c r="I296" i="11"/>
  <c r="H296" i="11" s="1"/>
  <c r="G296" i="11"/>
  <c r="F296" i="11"/>
  <c r="E296" i="11"/>
  <c r="D296" i="11"/>
  <c r="C296" i="11"/>
  <c r="B296" i="11" s="1"/>
  <c r="Q295" i="11"/>
  <c r="P295" i="11"/>
  <c r="O295" i="11"/>
  <c r="K295" i="11"/>
  <c r="I295" i="11"/>
  <c r="H295" i="11" s="1"/>
  <c r="G295" i="11"/>
  <c r="F295" i="11"/>
  <c r="E295" i="11"/>
  <c r="D295" i="11"/>
  <c r="C295" i="11"/>
  <c r="B295" i="11" s="1"/>
  <c r="Q294" i="11"/>
  <c r="P294" i="11"/>
  <c r="O294" i="11"/>
  <c r="K294" i="11"/>
  <c r="I294" i="11"/>
  <c r="H294" i="11" s="1"/>
  <c r="G294" i="11"/>
  <c r="F294" i="11"/>
  <c r="E294" i="11"/>
  <c r="D294" i="11"/>
  <c r="C294" i="11"/>
  <c r="B294" i="11" s="1"/>
  <c r="Q293" i="11"/>
  <c r="P293" i="11"/>
  <c r="O293" i="11"/>
  <c r="K293" i="11"/>
  <c r="I293" i="11"/>
  <c r="H293" i="11" s="1"/>
  <c r="G293" i="11"/>
  <c r="F293" i="11"/>
  <c r="E293" i="11"/>
  <c r="D293" i="11"/>
  <c r="C293" i="11"/>
  <c r="B293" i="11" s="1"/>
  <c r="Q292" i="11"/>
  <c r="P292" i="11"/>
  <c r="O292" i="11"/>
  <c r="K292" i="11"/>
  <c r="I292" i="11"/>
  <c r="H292" i="11" s="1"/>
  <c r="G292" i="11"/>
  <c r="F292" i="11"/>
  <c r="E292" i="11"/>
  <c r="D292" i="11"/>
  <c r="C292" i="11"/>
  <c r="B292" i="11" s="1"/>
  <c r="Q291" i="11"/>
  <c r="P291" i="11"/>
  <c r="O291" i="11"/>
  <c r="K291" i="11"/>
  <c r="I291" i="11"/>
  <c r="H291" i="11" s="1"/>
  <c r="G291" i="11"/>
  <c r="F291" i="11"/>
  <c r="E291" i="11"/>
  <c r="D291" i="11"/>
  <c r="C291" i="11"/>
  <c r="B291" i="11" s="1"/>
  <c r="Q290" i="11"/>
  <c r="P290" i="11"/>
  <c r="O290" i="11"/>
  <c r="K290" i="11"/>
  <c r="I290" i="11"/>
  <c r="H290" i="11" s="1"/>
  <c r="G290" i="11"/>
  <c r="F290" i="11"/>
  <c r="E290" i="11"/>
  <c r="D290" i="11"/>
  <c r="C290" i="11"/>
  <c r="B290" i="11" s="1"/>
  <c r="Q289" i="11"/>
  <c r="P289" i="11"/>
  <c r="O289" i="11"/>
  <c r="K289" i="11"/>
  <c r="I289" i="11"/>
  <c r="H289" i="11" s="1"/>
  <c r="G289" i="11"/>
  <c r="F289" i="11"/>
  <c r="E289" i="11"/>
  <c r="D289" i="11"/>
  <c r="C289" i="11"/>
  <c r="B289" i="11" s="1"/>
  <c r="Q288" i="11"/>
  <c r="P288" i="11"/>
  <c r="O288" i="11"/>
  <c r="K288" i="11"/>
  <c r="I288" i="11"/>
  <c r="H288" i="11" s="1"/>
  <c r="G288" i="11"/>
  <c r="F288" i="11"/>
  <c r="E288" i="11"/>
  <c r="D288" i="11"/>
  <c r="C288" i="11"/>
  <c r="B288" i="11" s="1"/>
  <c r="Q287" i="11"/>
  <c r="P287" i="11"/>
  <c r="O287" i="11"/>
  <c r="K287" i="11"/>
  <c r="I287" i="11"/>
  <c r="H287" i="11" s="1"/>
  <c r="G287" i="11"/>
  <c r="F287" i="11"/>
  <c r="E287" i="11"/>
  <c r="D287" i="11"/>
  <c r="C287" i="11"/>
  <c r="B287" i="11" s="1"/>
  <c r="Q286" i="11"/>
  <c r="P286" i="11"/>
  <c r="O286" i="11"/>
  <c r="K286" i="11"/>
  <c r="I286" i="11"/>
  <c r="H286" i="11" s="1"/>
  <c r="G286" i="11"/>
  <c r="F286" i="11"/>
  <c r="E286" i="11"/>
  <c r="D286" i="11"/>
  <c r="C286" i="11"/>
  <c r="B286" i="11" s="1"/>
  <c r="Q285" i="11"/>
  <c r="P285" i="11"/>
  <c r="O285" i="11"/>
  <c r="K285" i="11"/>
  <c r="I285" i="11"/>
  <c r="H285" i="11" s="1"/>
  <c r="G285" i="11"/>
  <c r="F285" i="11"/>
  <c r="E285" i="11"/>
  <c r="D285" i="11"/>
  <c r="C285" i="11"/>
  <c r="B285" i="11" s="1"/>
  <c r="Q284" i="11"/>
  <c r="P284" i="11"/>
  <c r="O284" i="11"/>
  <c r="K284" i="11"/>
  <c r="I284" i="11"/>
  <c r="H284" i="11" s="1"/>
  <c r="G284" i="11"/>
  <c r="F284" i="11"/>
  <c r="E284" i="11"/>
  <c r="D284" i="11"/>
  <c r="C284" i="11"/>
  <c r="B284" i="11" s="1"/>
  <c r="Q283" i="11"/>
  <c r="P283" i="11"/>
  <c r="O283" i="11"/>
  <c r="K283" i="11"/>
  <c r="I283" i="11"/>
  <c r="H283" i="11" s="1"/>
  <c r="G283" i="11"/>
  <c r="F283" i="11"/>
  <c r="E283" i="11"/>
  <c r="D283" i="11"/>
  <c r="C283" i="11"/>
  <c r="B283" i="11" s="1"/>
  <c r="Q282" i="11"/>
  <c r="P282" i="11"/>
  <c r="O282" i="11"/>
  <c r="K282" i="11"/>
  <c r="I282" i="11"/>
  <c r="H282" i="11" s="1"/>
  <c r="G282" i="11"/>
  <c r="F282" i="11"/>
  <c r="E282" i="11"/>
  <c r="D282" i="11"/>
  <c r="C282" i="11"/>
  <c r="B282" i="11" s="1"/>
  <c r="Q281" i="11"/>
  <c r="P281" i="11"/>
  <c r="O281" i="11"/>
  <c r="K281" i="11"/>
  <c r="I281" i="11"/>
  <c r="H281" i="11" s="1"/>
  <c r="G281" i="11"/>
  <c r="F281" i="11"/>
  <c r="E281" i="11"/>
  <c r="D281" i="11"/>
  <c r="C281" i="11"/>
  <c r="B281" i="11" s="1"/>
  <c r="Q280" i="11"/>
  <c r="P280" i="11"/>
  <c r="O280" i="11"/>
  <c r="K280" i="11"/>
  <c r="I280" i="11"/>
  <c r="H280" i="11" s="1"/>
  <c r="G280" i="11"/>
  <c r="F280" i="11"/>
  <c r="E280" i="11"/>
  <c r="D280" i="11"/>
  <c r="C280" i="11"/>
  <c r="B280" i="11" s="1"/>
  <c r="Q279" i="11"/>
  <c r="P279" i="11"/>
  <c r="O279" i="11"/>
  <c r="K279" i="11"/>
  <c r="I279" i="11"/>
  <c r="H279" i="11" s="1"/>
  <c r="G279" i="11"/>
  <c r="F279" i="11"/>
  <c r="E279" i="11"/>
  <c r="D279" i="11"/>
  <c r="C279" i="11"/>
  <c r="B279" i="11" s="1"/>
  <c r="Q278" i="11"/>
  <c r="P278" i="11"/>
  <c r="O278" i="11"/>
  <c r="K278" i="11"/>
  <c r="I278" i="11"/>
  <c r="H278" i="11" s="1"/>
  <c r="G278" i="11"/>
  <c r="F278" i="11"/>
  <c r="E278" i="11"/>
  <c r="D278" i="11"/>
  <c r="C278" i="11"/>
  <c r="B278" i="11" s="1"/>
  <c r="Q277" i="11"/>
  <c r="P277" i="11"/>
  <c r="O277" i="11"/>
  <c r="K277" i="11"/>
  <c r="I277" i="11"/>
  <c r="H277" i="11" s="1"/>
  <c r="G277" i="11"/>
  <c r="F277" i="11"/>
  <c r="E277" i="11"/>
  <c r="D277" i="11"/>
  <c r="C277" i="11"/>
  <c r="B277" i="11" s="1"/>
  <c r="Q276" i="11"/>
  <c r="P276" i="11"/>
  <c r="O276" i="11"/>
  <c r="K276" i="11"/>
  <c r="I276" i="11"/>
  <c r="H276" i="11" s="1"/>
  <c r="G276" i="11"/>
  <c r="F276" i="11"/>
  <c r="E276" i="11"/>
  <c r="D276" i="11"/>
  <c r="C276" i="11"/>
  <c r="B276" i="11" s="1"/>
  <c r="Q275" i="11"/>
  <c r="P275" i="11"/>
  <c r="O275" i="11"/>
  <c r="K275" i="11"/>
  <c r="I275" i="11"/>
  <c r="H275" i="11" s="1"/>
  <c r="G275" i="11"/>
  <c r="F275" i="11"/>
  <c r="E275" i="11"/>
  <c r="D275" i="11"/>
  <c r="C275" i="11"/>
  <c r="B275" i="11" s="1"/>
  <c r="Q274" i="11"/>
  <c r="P274" i="11"/>
  <c r="O274" i="11"/>
  <c r="K274" i="11"/>
  <c r="I274" i="11"/>
  <c r="H274" i="11" s="1"/>
  <c r="G274" i="11"/>
  <c r="F274" i="11"/>
  <c r="E274" i="11"/>
  <c r="D274" i="11"/>
  <c r="C274" i="11"/>
  <c r="B274" i="11" s="1"/>
  <c r="Q273" i="11"/>
  <c r="P273" i="11"/>
  <c r="O273" i="11"/>
  <c r="K273" i="11"/>
  <c r="I273" i="11"/>
  <c r="H273" i="11" s="1"/>
  <c r="G273" i="11"/>
  <c r="F273" i="11"/>
  <c r="E273" i="11"/>
  <c r="D273" i="11"/>
  <c r="C273" i="11"/>
  <c r="B273" i="11" s="1"/>
  <c r="Q272" i="11"/>
  <c r="P272" i="11"/>
  <c r="O272" i="11"/>
  <c r="K272" i="11"/>
  <c r="I272" i="11"/>
  <c r="H272" i="11" s="1"/>
  <c r="G272" i="11"/>
  <c r="F272" i="11"/>
  <c r="E272" i="11"/>
  <c r="D272" i="11"/>
  <c r="C272" i="11"/>
  <c r="B272" i="11" s="1"/>
  <c r="Q271" i="11"/>
  <c r="P271" i="11"/>
  <c r="O271" i="11"/>
  <c r="K271" i="11"/>
  <c r="I271" i="11"/>
  <c r="H271" i="11" s="1"/>
  <c r="G271" i="11"/>
  <c r="F271" i="11"/>
  <c r="E271" i="11"/>
  <c r="D271" i="11"/>
  <c r="C271" i="11"/>
  <c r="B271" i="11" s="1"/>
  <c r="Q270" i="11"/>
  <c r="P270" i="11"/>
  <c r="O270" i="11"/>
  <c r="K270" i="11"/>
  <c r="I270" i="11"/>
  <c r="H270" i="11" s="1"/>
  <c r="G270" i="11"/>
  <c r="F270" i="11"/>
  <c r="E270" i="11"/>
  <c r="D270" i="11"/>
  <c r="C270" i="11"/>
  <c r="B270" i="11" s="1"/>
  <c r="Q269" i="11"/>
  <c r="P269" i="11"/>
  <c r="O269" i="11"/>
  <c r="K269" i="11"/>
  <c r="I269" i="11"/>
  <c r="H269" i="11" s="1"/>
  <c r="G269" i="11"/>
  <c r="F269" i="11"/>
  <c r="E269" i="11"/>
  <c r="D269" i="11"/>
  <c r="C269" i="11"/>
  <c r="B269" i="11" s="1"/>
  <c r="Q268" i="11"/>
  <c r="P268" i="11"/>
  <c r="O268" i="11"/>
  <c r="K268" i="11"/>
  <c r="I268" i="11"/>
  <c r="H268" i="11" s="1"/>
  <c r="G268" i="11"/>
  <c r="F268" i="11"/>
  <c r="E268" i="11"/>
  <c r="D268" i="11"/>
  <c r="C268" i="11"/>
  <c r="B268" i="11" s="1"/>
  <c r="Q267" i="11"/>
  <c r="P267" i="11"/>
  <c r="O267" i="11"/>
  <c r="K267" i="11"/>
  <c r="I267" i="11"/>
  <c r="H267" i="11" s="1"/>
  <c r="G267" i="11"/>
  <c r="F267" i="11"/>
  <c r="E267" i="11"/>
  <c r="D267" i="11"/>
  <c r="C267" i="11"/>
  <c r="B267" i="11" s="1"/>
  <c r="Q266" i="11"/>
  <c r="P266" i="11"/>
  <c r="O266" i="11"/>
  <c r="K266" i="11"/>
  <c r="I266" i="11"/>
  <c r="H266" i="11" s="1"/>
  <c r="G266" i="11"/>
  <c r="F266" i="11"/>
  <c r="E266" i="11"/>
  <c r="D266" i="11"/>
  <c r="C266" i="11"/>
  <c r="B266" i="11" s="1"/>
  <c r="Q265" i="11"/>
  <c r="P265" i="11"/>
  <c r="O265" i="11"/>
  <c r="K265" i="11"/>
  <c r="I265" i="11"/>
  <c r="H265" i="11" s="1"/>
  <c r="G265" i="11"/>
  <c r="F265" i="11"/>
  <c r="E265" i="11"/>
  <c r="D265" i="11"/>
  <c r="C265" i="11"/>
  <c r="B265" i="11" s="1"/>
  <c r="Q264" i="11"/>
  <c r="P264" i="11"/>
  <c r="O264" i="11"/>
  <c r="K264" i="11"/>
  <c r="I264" i="11"/>
  <c r="H264" i="11" s="1"/>
  <c r="G264" i="11"/>
  <c r="F264" i="11"/>
  <c r="E264" i="11"/>
  <c r="D264" i="11"/>
  <c r="C264" i="11"/>
  <c r="B264" i="11" s="1"/>
  <c r="Q263" i="11"/>
  <c r="P263" i="11"/>
  <c r="O263" i="11"/>
  <c r="K263" i="11"/>
  <c r="I263" i="11"/>
  <c r="H263" i="11" s="1"/>
  <c r="G263" i="11"/>
  <c r="F263" i="11"/>
  <c r="E263" i="11"/>
  <c r="D263" i="11"/>
  <c r="C263" i="11"/>
  <c r="B263" i="11" s="1"/>
  <c r="Q262" i="11"/>
  <c r="P262" i="11"/>
  <c r="O262" i="11"/>
  <c r="K262" i="11"/>
  <c r="I262" i="11"/>
  <c r="H262" i="11" s="1"/>
  <c r="G262" i="11"/>
  <c r="F262" i="11"/>
  <c r="E262" i="11"/>
  <c r="D262" i="11"/>
  <c r="C262" i="11"/>
  <c r="B262" i="11" s="1"/>
  <c r="Q261" i="11"/>
  <c r="P261" i="11"/>
  <c r="O261" i="11"/>
  <c r="K261" i="11"/>
  <c r="I261" i="11"/>
  <c r="H261" i="11" s="1"/>
  <c r="G261" i="11"/>
  <c r="F261" i="11"/>
  <c r="E261" i="11"/>
  <c r="D261" i="11"/>
  <c r="C261" i="11"/>
  <c r="B261" i="11" s="1"/>
  <c r="Q260" i="11"/>
  <c r="P260" i="11"/>
  <c r="O260" i="11"/>
  <c r="K260" i="11"/>
  <c r="I260" i="11"/>
  <c r="H260" i="11" s="1"/>
  <c r="G260" i="11"/>
  <c r="F260" i="11"/>
  <c r="E260" i="11"/>
  <c r="D260" i="11"/>
  <c r="C260" i="11"/>
  <c r="B260" i="11" s="1"/>
  <c r="Q259" i="11"/>
  <c r="P259" i="11"/>
  <c r="O259" i="11"/>
  <c r="K259" i="11"/>
  <c r="I259" i="11"/>
  <c r="H259" i="11" s="1"/>
  <c r="G259" i="11"/>
  <c r="F259" i="11"/>
  <c r="E259" i="11"/>
  <c r="D259" i="11"/>
  <c r="C259" i="11"/>
  <c r="B259" i="11" s="1"/>
  <c r="Q258" i="11"/>
  <c r="P258" i="11"/>
  <c r="O258" i="11"/>
  <c r="K258" i="11"/>
  <c r="I258" i="11"/>
  <c r="H258" i="11" s="1"/>
  <c r="G258" i="11"/>
  <c r="F258" i="11"/>
  <c r="E258" i="11"/>
  <c r="D258" i="11"/>
  <c r="C258" i="11"/>
  <c r="B258" i="11" s="1"/>
  <c r="Q257" i="11"/>
  <c r="P257" i="11"/>
  <c r="O257" i="11"/>
  <c r="K257" i="11"/>
  <c r="I257" i="11"/>
  <c r="H257" i="11" s="1"/>
  <c r="G257" i="11"/>
  <c r="F257" i="11"/>
  <c r="E257" i="11"/>
  <c r="D257" i="11"/>
  <c r="C257" i="11"/>
  <c r="B257" i="11" s="1"/>
  <c r="Q256" i="11"/>
  <c r="P256" i="11"/>
  <c r="O256" i="11"/>
  <c r="K256" i="11"/>
  <c r="I256" i="11"/>
  <c r="H256" i="11" s="1"/>
  <c r="G256" i="11"/>
  <c r="F256" i="11"/>
  <c r="E256" i="11"/>
  <c r="D256" i="11"/>
  <c r="C256" i="11"/>
  <c r="B256" i="11" s="1"/>
  <c r="Q255" i="11"/>
  <c r="P255" i="11"/>
  <c r="O255" i="11"/>
  <c r="K255" i="11"/>
  <c r="I255" i="11"/>
  <c r="H255" i="11" s="1"/>
  <c r="G255" i="11"/>
  <c r="F255" i="11"/>
  <c r="E255" i="11"/>
  <c r="D255" i="11"/>
  <c r="C255" i="11"/>
  <c r="B255" i="11" s="1"/>
  <c r="Q254" i="11"/>
  <c r="P254" i="11"/>
  <c r="O254" i="11"/>
  <c r="K254" i="11"/>
  <c r="I254" i="11"/>
  <c r="H254" i="11" s="1"/>
  <c r="G254" i="11"/>
  <c r="F254" i="11"/>
  <c r="E254" i="11"/>
  <c r="D254" i="11"/>
  <c r="C254" i="11"/>
  <c r="B254" i="11" s="1"/>
  <c r="Q253" i="11"/>
  <c r="P253" i="11"/>
  <c r="O253" i="11"/>
  <c r="K253" i="11"/>
  <c r="I253" i="11"/>
  <c r="H253" i="11" s="1"/>
  <c r="G253" i="11"/>
  <c r="F253" i="11"/>
  <c r="E253" i="11"/>
  <c r="D253" i="11"/>
  <c r="C253" i="11"/>
  <c r="B253" i="11" s="1"/>
  <c r="Q252" i="11"/>
  <c r="P252" i="11"/>
  <c r="O252" i="11"/>
  <c r="K252" i="11"/>
  <c r="I252" i="11"/>
  <c r="H252" i="11" s="1"/>
  <c r="G252" i="11"/>
  <c r="F252" i="11"/>
  <c r="E252" i="11"/>
  <c r="D252" i="11"/>
  <c r="C252" i="11"/>
  <c r="B252" i="11" s="1"/>
  <c r="Q251" i="11"/>
  <c r="P251" i="11"/>
  <c r="O251" i="11"/>
  <c r="K251" i="11"/>
  <c r="I251" i="11"/>
  <c r="H251" i="11" s="1"/>
  <c r="G251" i="11"/>
  <c r="F251" i="11"/>
  <c r="E251" i="11"/>
  <c r="D251" i="11"/>
  <c r="C251" i="11"/>
  <c r="B251" i="11" s="1"/>
  <c r="Q250" i="11"/>
  <c r="P250" i="11"/>
  <c r="O250" i="11"/>
  <c r="K250" i="11"/>
  <c r="I250" i="11"/>
  <c r="H250" i="11" s="1"/>
  <c r="G250" i="11"/>
  <c r="F250" i="11"/>
  <c r="E250" i="11"/>
  <c r="D250" i="11"/>
  <c r="C250" i="11"/>
  <c r="B250" i="11" s="1"/>
  <c r="Q249" i="11"/>
  <c r="P249" i="11"/>
  <c r="O249" i="11"/>
  <c r="K249" i="11"/>
  <c r="I249" i="11"/>
  <c r="H249" i="11" s="1"/>
  <c r="G249" i="11"/>
  <c r="F249" i="11"/>
  <c r="E249" i="11"/>
  <c r="D249" i="11"/>
  <c r="C249" i="11"/>
  <c r="B249" i="11" s="1"/>
  <c r="Q248" i="11"/>
  <c r="P248" i="11"/>
  <c r="O248" i="11"/>
  <c r="K248" i="11"/>
  <c r="I248" i="11"/>
  <c r="H248" i="11" s="1"/>
  <c r="G248" i="11"/>
  <c r="F248" i="11"/>
  <c r="E248" i="11"/>
  <c r="D248" i="11"/>
  <c r="C248" i="11"/>
  <c r="B248" i="11" s="1"/>
  <c r="Q247" i="11"/>
  <c r="P247" i="11"/>
  <c r="O247" i="11"/>
  <c r="K247" i="11"/>
  <c r="I247" i="11"/>
  <c r="H247" i="11" s="1"/>
  <c r="G247" i="11"/>
  <c r="F247" i="11"/>
  <c r="E247" i="11"/>
  <c r="D247" i="11"/>
  <c r="C247" i="11"/>
  <c r="B247" i="11" s="1"/>
  <c r="Q246" i="11"/>
  <c r="P246" i="11"/>
  <c r="O246" i="11"/>
  <c r="K246" i="11"/>
  <c r="I246" i="11"/>
  <c r="H246" i="11" s="1"/>
  <c r="G246" i="11"/>
  <c r="F246" i="11"/>
  <c r="E246" i="11"/>
  <c r="D246" i="11"/>
  <c r="C246" i="11"/>
  <c r="B246" i="11" s="1"/>
  <c r="Q245" i="11"/>
  <c r="P245" i="11"/>
  <c r="O245" i="11"/>
  <c r="K245" i="11"/>
  <c r="I245" i="11"/>
  <c r="H245" i="11" s="1"/>
  <c r="G245" i="11"/>
  <c r="F245" i="11"/>
  <c r="E245" i="11"/>
  <c r="D245" i="11"/>
  <c r="C245" i="11"/>
  <c r="B245" i="11" s="1"/>
  <c r="Q244" i="11"/>
  <c r="P244" i="11"/>
  <c r="O244" i="11"/>
  <c r="K244" i="11"/>
  <c r="I244" i="11"/>
  <c r="H244" i="11" s="1"/>
  <c r="G244" i="11"/>
  <c r="F244" i="11"/>
  <c r="E244" i="11"/>
  <c r="D244" i="11"/>
  <c r="C244" i="11"/>
  <c r="B244" i="11" s="1"/>
  <c r="Q243" i="11"/>
  <c r="P243" i="11"/>
  <c r="O243" i="11"/>
  <c r="K243" i="11"/>
  <c r="I243" i="11"/>
  <c r="H243" i="11" s="1"/>
  <c r="G243" i="11"/>
  <c r="F243" i="11"/>
  <c r="E243" i="11"/>
  <c r="D243" i="11"/>
  <c r="C243" i="11"/>
  <c r="B243" i="11" s="1"/>
  <c r="Q242" i="11"/>
  <c r="P242" i="11"/>
  <c r="O242" i="11"/>
  <c r="K242" i="11"/>
  <c r="I242" i="11"/>
  <c r="H242" i="11" s="1"/>
  <c r="G242" i="11"/>
  <c r="F242" i="11"/>
  <c r="E242" i="11"/>
  <c r="D242" i="11"/>
  <c r="C242" i="11"/>
  <c r="B242" i="11" s="1"/>
  <c r="Q241" i="11"/>
  <c r="P241" i="11"/>
  <c r="O241" i="11"/>
  <c r="K241" i="11"/>
  <c r="I241" i="11"/>
  <c r="H241" i="11" s="1"/>
  <c r="G241" i="11"/>
  <c r="F241" i="11"/>
  <c r="E241" i="11"/>
  <c r="D241" i="11"/>
  <c r="C241" i="11"/>
  <c r="B241" i="11" s="1"/>
  <c r="Q240" i="11"/>
  <c r="P240" i="11"/>
  <c r="O240" i="11"/>
  <c r="K240" i="11"/>
  <c r="I240" i="11"/>
  <c r="H240" i="11" s="1"/>
  <c r="G240" i="11"/>
  <c r="F240" i="11"/>
  <c r="E240" i="11"/>
  <c r="D240" i="11"/>
  <c r="C240" i="11"/>
  <c r="B240" i="11" s="1"/>
  <c r="Q239" i="11"/>
  <c r="P239" i="11"/>
  <c r="O239" i="11"/>
  <c r="K239" i="11"/>
  <c r="I239" i="11"/>
  <c r="H239" i="11" s="1"/>
  <c r="G239" i="11"/>
  <c r="F239" i="11"/>
  <c r="E239" i="11"/>
  <c r="D239" i="11"/>
  <c r="C239" i="11"/>
  <c r="B239" i="11" s="1"/>
  <c r="Q238" i="11"/>
  <c r="P238" i="11"/>
  <c r="O238" i="11"/>
  <c r="K238" i="11"/>
  <c r="I238" i="11"/>
  <c r="H238" i="11" s="1"/>
  <c r="G238" i="11"/>
  <c r="F238" i="11"/>
  <c r="E238" i="11"/>
  <c r="D238" i="11"/>
  <c r="C238" i="11"/>
  <c r="B238" i="11" s="1"/>
  <c r="Q237" i="11"/>
  <c r="P237" i="11"/>
  <c r="O237" i="11"/>
  <c r="K237" i="11"/>
  <c r="I237" i="11"/>
  <c r="H237" i="11" s="1"/>
  <c r="G237" i="11"/>
  <c r="F237" i="11"/>
  <c r="E237" i="11"/>
  <c r="D237" i="11"/>
  <c r="C237" i="11"/>
  <c r="B237" i="11" s="1"/>
  <c r="Q236" i="11"/>
  <c r="P236" i="11"/>
  <c r="O236" i="11"/>
  <c r="K236" i="11"/>
  <c r="I236" i="11"/>
  <c r="H236" i="11" s="1"/>
  <c r="G236" i="11"/>
  <c r="F236" i="11"/>
  <c r="E236" i="11"/>
  <c r="D236" i="11"/>
  <c r="C236" i="11"/>
  <c r="B236" i="11" s="1"/>
  <c r="Q235" i="11"/>
  <c r="P235" i="11"/>
  <c r="O235" i="11"/>
  <c r="K235" i="11"/>
  <c r="I235" i="11"/>
  <c r="H235" i="11" s="1"/>
  <c r="G235" i="11"/>
  <c r="F235" i="11"/>
  <c r="E235" i="11"/>
  <c r="D235" i="11"/>
  <c r="C235" i="11"/>
  <c r="B235" i="11" s="1"/>
  <c r="Q234" i="11"/>
  <c r="P234" i="11"/>
  <c r="O234" i="11"/>
  <c r="K234" i="11"/>
  <c r="I234" i="11"/>
  <c r="H234" i="11" s="1"/>
  <c r="G234" i="11"/>
  <c r="F234" i="11"/>
  <c r="E234" i="11"/>
  <c r="D234" i="11"/>
  <c r="C234" i="11"/>
  <c r="B234" i="11" s="1"/>
  <c r="Q233" i="11"/>
  <c r="P233" i="11"/>
  <c r="O233" i="11"/>
  <c r="K233" i="11"/>
  <c r="I233" i="11"/>
  <c r="H233" i="11" s="1"/>
  <c r="G233" i="11"/>
  <c r="F233" i="11"/>
  <c r="E233" i="11"/>
  <c r="D233" i="11"/>
  <c r="C233" i="11"/>
  <c r="B233" i="11" s="1"/>
  <c r="Q232" i="11"/>
  <c r="P232" i="11"/>
  <c r="O232" i="11"/>
  <c r="K232" i="11"/>
  <c r="I232" i="11"/>
  <c r="H232" i="11" s="1"/>
  <c r="G232" i="11"/>
  <c r="F232" i="11"/>
  <c r="E232" i="11"/>
  <c r="D232" i="11"/>
  <c r="C232" i="11"/>
  <c r="B232" i="11" s="1"/>
  <c r="Q231" i="11"/>
  <c r="P231" i="11"/>
  <c r="O231" i="11"/>
  <c r="K231" i="11"/>
  <c r="I231" i="11"/>
  <c r="H231" i="11" s="1"/>
  <c r="G231" i="11"/>
  <c r="F231" i="11"/>
  <c r="E231" i="11"/>
  <c r="D231" i="11"/>
  <c r="C231" i="11"/>
  <c r="B231" i="11" s="1"/>
  <c r="Q230" i="11"/>
  <c r="P230" i="11"/>
  <c r="O230" i="11"/>
  <c r="K230" i="11"/>
  <c r="I230" i="11"/>
  <c r="H230" i="11" s="1"/>
  <c r="G230" i="11"/>
  <c r="F230" i="11"/>
  <c r="E230" i="11"/>
  <c r="D230" i="11"/>
  <c r="C230" i="11"/>
  <c r="B230" i="11" s="1"/>
  <c r="Q229" i="11"/>
  <c r="P229" i="11"/>
  <c r="O229" i="11"/>
  <c r="K229" i="11"/>
  <c r="I229" i="11"/>
  <c r="H229" i="11" s="1"/>
  <c r="G229" i="11"/>
  <c r="F229" i="11"/>
  <c r="E229" i="11"/>
  <c r="D229" i="11"/>
  <c r="C229" i="11"/>
  <c r="B229" i="11" s="1"/>
  <c r="Q228" i="11"/>
  <c r="P228" i="11"/>
  <c r="O228" i="11"/>
  <c r="K228" i="11"/>
  <c r="I228" i="11"/>
  <c r="H228" i="11" s="1"/>
  <c r="G228" i="11"/>
  <c r="F228" i="11"/>
  <c r="E228" i="11"/>
  <c r="D228" i="11"/>
  <c r="C228" i="11"/>
  <c r="B228" i="11" s="1"/>
  <c r="Q227" i="11"/>
  <c r="P227" i="11"/>
  <c r="O227" i="11"/>
  <c r="K227" i="11"/>
  <c r="I227" i="11"/>
  <c r="H227" i="11" s="1"/>
  <c r="G227" i="11"/>
  <c r="F227" i="11"/>
  <c r="E227" i="11"/>
  <c r="D227" i="11"/>
  <c r="C227" i="11"/>
  <c r="B227" i="11" s="1"/>
  <c r="Q226" i="11"/>
  <c r="P226" i="11"/>
  <c r="O226" i="11"/>
  <c r="K226" i="11"/>
  <c r="I226" i="11"/>
  <c r="H226" i="11" s="1"/>
  <c r="G226" i="11"/>
  <c r="F226" i="11"/>
  <c r="E226" i="11"/>
  <c r="D226" i="11"/>
  <c r="C226" i="11"/>
  <c r="B226" i="11" s="1"/>
  <c r="Q225" i="11"/>
  <c r="P225" i="11"/>
  <c r="O225" i="11"/>
  <c r="K225" i="11"/>
  <c r="I225" i="11"/>
  <c r="H225" i="11" s="1"/>
  <c r="G225" i="11"/>
  <c r="F225" i="11"/>
  <c r="E225" i="11"/>
  <c r="D225" i="11"/>
  <c r="C225" i="11"/>
  <c r="B225" i="11" s="1"/>
  <c r="Q224" i="11"/>
  <c r="P224" i="11"/>
  <c r="O224" i="11"/>
  <c r="K224" i="11"/>
  <c r="I224" i="11"/>
  <c r="H224" i="11" s="1"/>
  <c r="G224" i="11"/>
  <c r="F224" i="11"/>
  <c r="E224" i="11"/>
  <c r="D224" i="11"/>
  <c r="C224" i="11"/>
  <c r="B224" i="11" s="1"/>
  <c r="Q223" i="11"/>
  <c r="P223" i="11"/>
  <c r="O223" i="11"/>
  <c r="K223" i="11"/>
  <c r="I223" i="11"/>
  <c r="H223" i="11" s="1"/>
  <c r="G223" i="11"/>
  <c r="F223" i="11"/>
  <c r="E223" i="11"/>
  <c r="D223" i="11"/>
  <c r="C223" i="11"/>
  <c r="B223" i="11" s="1"/>
  <c r="Q222" i="11"/>
  <c r="P222" i="11"/>
  <c r="O222" i="11"/>
  <c r="K222" i="11"/>
  <c r="I222" i="11"/>
  <c r="H222" i="11" s="1"/>
  <c r="G222" i="11"/>
  <c r="F222" i="11"/>
  <c r="E222" i="11"/>
  <c r="D222" i="11"/>
  <c r="C222" i="11"/>
  <c r="B222" i="11" s="1"/>
  <c r="Q221" i="11"/>
  <c r="P221" i="11"/>
  <c r="O221" i="11"/>
  <c r="K221" i="11"/>
  <c r="I221" i="11"/>
  <c r="H221" i="11" s="1"/>
  <c r="G221" i="11"/>
  <c r="F221" i="11"/>
  <c r="E221" i="11"/>
  <c r="D221" i="11"/>
  <c r="C221" i="11"/>
  <c r="B221" i="11" s="1"/>
  <c r="Q220" i="11"/>
  <c r="P220" i="11"/>
  <c r="O220" i="11"/>
  <c r="K220" i="11"/>
  <c r="I220" i="11"/>
  <c r="H220" i="11" s="1"/>
  <c r="G220" i="11"/>
  <c r="F220" i="11"/>
  <c r="E220" i="11"/>
  <c r="D220" i="11"/>
  <c r="C220" i="11"/>
  <c r="B220" i="11" s="1"/>
  <c r="Q219" i="11"/>
  <c r="P219" i="11"/>
  <c r="O219" i="11"/>
  <c r="K219" i="11"/>
  <c r="I219" i="11"/>
  <c r="H219" i="11" s="1"/>
  <c r="G219" i="11"/>
  <c r="F219" i="11"/>
  <c r="E219" i="11"/>
  <c r="D219" i="11"/>
  <c r="C219" i="11"/>
  <c r="B219" i="11" s="1"/>
  <c r="Q218" i="11"/>
  <c r="P218" i="11"/>
  <c r="O218" i="11"/>
  <c r="K218" i="11"/>
  <c r="I218" i="11"/>
  <c r="H218" i="11" s="1"/>
  <c r="G218" i="11"/>
  <c r="F218" i="11"/>
  <c r="E218" i="11"/>
  <c r="D218" i="11"/>
  <c r="C218" i="11"/>
  <c r="B218" i="11" s="1"/>
  <c r="Q217" i="11"/>
  <c r="P217" i="11"/>
  <c r="O217" i="11"/>
  <c r="K217" i="11"/>
  <c r="I217" i="11"/>
  <c r="H217" i="11" s="1"/>
  <c r="G217" i="11"/>
  <c r="F217" i="11"/>
  <c r="E217" i="11"/>
  <c r="D217" i="11"/>
  <c r="C217" i="11"/>
  <c r="B217" i="11" s="1"/>
  <c r="Q216" i="11"/>
  <c r="P216" i="11"/>
  <c r="O216" i="11"/>
  <c r="K216" i="11"/>
  <c r="I216" i="11"/>
  <c r="H216" i="11" s="1"/>
  <c r="G216" i="11"/>
  <c r="F216" i="11"/>
  <c r="E216" i="11"/>
  <c r="D216" i="11"/>
  <c r="C216" i="11"/>
  <c r="B216" i="11" s="1"/>
  <c r="Q215" i="11"/>
  <c r="P215" i="11"/>
  <c r="O215" i="11"/>
  <c r="K215" i="11"/>
  <c r="I215" i="11"/>
  <c r="H215" i="11" s="1"/>
  <c r="G215" i="11"/>
  <c r="F215" i="11"/>
  <c r="E215" i="11"/>
  <c r="D215" i="11"/>
  <c r="C215" i="11"/>
  <c r="B215" i="11" s="1"/>
  <c r="Q214" i="11"/>
  <c r="P214" i="11"/>
  <c r="O214" i="11"/>
  <c r="K214" i="11"/>
  <c r="I214" i="11"/>
  <c r="H214" i="11" s="1"/>
  <c r="G214" i="11"/>
  <c r="F214" i="11"/>
  <c r="E214" i="11"/>
  <c r="D214" i="11"/>
  <c r="C214" i="11"/>
  <c r="B214" i="11" s="1"/>
  <c r="Q213" i="11"/>
  <c r="P213" i="11"/>
  <c r="O213" i="11"/>
  <c r="K213" i="11"/>
  <c r="I213" i="11"/>
  <c r="H213" i="11" s="1"/>
  <c r="G213" i="11"/>
  <c r="F213" i="11"/>
  <c r="E213" i="11"/>
  <c r="D213" i="11"/>
  <c r="C213" i="11"/>
  <c r="B213" i="11" s="1"/>
  <c r="Q212" i="11"/>
  <c r="P212" i="11"/>
  <c r="O212" i="11"/>
  <c r="K212" i="11"/>
  <c r="I212" i="11"/>
  <c r="H212" i="11" s="1"/>
  <c r="G212" i="11"/>
  <c r="F212" i="11"/>
  <c r="E212" i="11"/>
  <c r="D212" i="11"/>
  <c r="C212" i="11"/>
  <c r="B212" i="11" s="1"/>
  <c r="Q211" i="11"/>
  <c r="P211" i="11"/>
  <c r="O211" i="11"/>
  <c r="K211" i="11"/>
  <c r="I211" i="11"/>
  <c r="H211" i="11" s="1"/>
  <c r="G211" i="11"/>
  <c r="F211" i="11"/>
  <c r="E211" i="11"/>
  <c r="D211" i="11"/>
  <c r="C211" i="11"/>
  <c r="B211" i="11" s="1"/>
  <c r="Q210" i="11"/>
  <c r="P210" i="11"/>
  <c r="O210" i="11"/>
  <c r="K210" i="11"/>
  <c r="I210" i="11"/>
  <c r="H210" i="11" s="1"/>
  <c r="G210" i="11"/>
  <c r="F210" i="11"/>
  <c r="E210" i="11"/>
  <c r="D210" i="11"/>
  <c r="C210" i="11"/>
  <c r="B210" i="11" s="1"/>
  <c r="Q209" i="11"/>
  <c r="P209" i="11"/>
  <c r="O209" i="11"/>
  <c r="K209" i="11"/>
  <c r="I209" i="11"/>
  <c r="H209" i="11" s="1"/>
  <c r="G209" i="11"/>
  <c r="F209" i="11"/>
  <c r="E209" i="11"/>
  <c r="D209" i="11"/>
  <c r="C209" i="11"/>
  <c r="B209" i="11" s="1"/>
  <c r="Q208" i="11"/>
  <c r="P208" i="11"/>
  <c r="O208" i="11"/>
  <c r="K208" i="11"/>
  <c r="I208" i="11"/>
  <c r="H208" i="11" s="1"/>
  <c r="G208" i="11"/>
  <c r="F208" i="11"/>
  <c r="E208" i="11"/>
  <c r="D208" i="11"/>
  <c r="C208" i="11"/>
  <c r="B208" i="11" s="1"/>
  <c r="Q207" i="11"/>
  <c r="P207" i="11"/>
  <c r="O207" i="11"/>
  <c r="K207" i="11"/>
  <c r="I207" i="11"/>
  <c r="H207" i="11" s="1"/>
  <c r="G207" i="11"/>
  <c r="F207" i="11"/>
  <c r="E207" i="11"/>
  <c r="D207" i="11"/>
  <c r="C207" i="11"/>
  <c r="B207" i="11" s="1"/>
  <c r="Q206" i="11"/>
  <c r="P206" i="11"/>
  <c r="O206" i="11"/>
  <c r="K206" i="11"/>
  <c r="I206" i="11"/>
  <c r="H206" i="11" s="1"/>
  <c r="G206" i="11"/>
  <c r="F206" i="11"/>
  <c r="E206" i="11"/>
  <c r="D206" i="11"/>
  <c r="C206" i="11"/>
  <c r="B206" i="11" s="1"/>
  <c r="Q205" i="11"/>
  <c r="P205" i="11"/>
  <c r="O205" i="11"/>
  <c r="K205" i="11"/>
  <c r="I205" i="11"/>
  <c r="H205" i="11" s="1"/>
  <c r="G205" i="11"/>
  <c r="F205" i="11"/>
  <c r="E205" i="11"/>
  <c r="D205" i="11"/>
  <c r="C205" i="11"/>
  <c r="B205" i="11" s="1"/>
  <c r="Q204" i="11"/>
  <c r="P204" i="11"/>
  <c r="O204" i="11"/>
  <c r="K204" i="11"/>
  <c r="I204" i="11"/>
  <c r="H204" i="11" s="1"/>
  <c r="G204" i="11"/>
  <c r="F204" i="11"/>
  <c r="E204" i="11"/>
  <c r="D204" i="11"/>
  <c r="C204" i="11"/>
  <c r="B204" i="11" s="1"/>
  <c r="Q203" i="11"/>
  <c r="P203" i="11"/>
  <c r="O203" i="11"/>
  <c r="K203" i="11"/>
  <c r="I203" i="11"/>
  <c r="H203" i="11" s="1"/>
  <c r="G203" i="11"/>
  <c r="F203" i="11"/>
  <c r="E203" i="11"/>
  <c r="D203" i="11"/>
  <c r="C203" i="11"/>
  <c r="B203" i="11" s="1"/>
  <c r="Q202" i="11"/>
  <c r="P202" i="11"/>
  <c r="O202" i="11"/>
  <c r="K202" i="11"/>
  <c r="I202" i="11"/>
  <c r="H202" i="11" s="1"/>
  <c r="G202" i="11"/>
  <c r="F202" i="11"/>
  <c r="E202" i="11"/>
  <c r="D202" i="11"/>
  <c r="C202" i="11"/>
  <c r="B202" i="11" s="1"/>
  <c r="Q201" i="11"/>
  <c r="P201" i="11"/>
  <c r="O201" i="11"/>
  <c r="K201" i="11"/>
  <c r="I201" i="11"/>
  <c r="H201" i="11" s="1"/>
  <c r="G201" i="11"/>
  <c r="F201" i="11"/>
  <c r="E201" i="11"/>
  <c r="D201" i="11"/>
  <c r="C201" i="11"/>
  <c r="B201" i="11" s="1"/>
  <c r="Q200" i="11"/>
  <c r="P200" i="11"/>
  <c r="O200" i="11"/>
  <c r="K200" i="11"/>
  <c r="I200" i="11"/>
  <c r="H200" i="11" s="1"/>
  <c r="G200" i="11"/>
  <c r="F200" i="11"/>
  <c r="E200" i="11"/>
  <c r="D200" i="11"/>
  <c r="C200" i="11"/>
  <c r="B200" i="11" s="1"/>
  <c r="Q199" i="11"/>
  <c r="P199" i="11"/>
  <c r="O199" i="11"/>
  <c r="K199" i="11"/>
  <c r="I199" i="11"/>
  <c r="H199" i="11" s="1"/>
  <c r="G199" i="11"/>
  <c r="F199" i="11"/>
  <c r="E199" i="11"/>
  <c r="D199" i="11"/>
  <c r="C199" i="11"/>
  <c r="B199" i="11" s="1"/>
  <c r="Q198" i="11"/>
  <c r="P198" i="11"/>
  <c r="O198" i="11"/>
  <c r="K198" i="11"/>
  <c r="I198" i="11"/>
  <c r="H198" i="11" s="1"/>
  <c r="G198" i="11"/>
  <c r="F198" i="11"/>
  <c r="E198" i="11"/>
  <c r="D198" i="11"/>
  <c r="C198" i="11"/>
  <c r="B198" i="11" s="1"/>
  <c r="Q197" i="11"/>
  <c r="P197" i="11"/>
  <c r="O197" i="11"/>
  <c r="K197" i="11"/>
  <c r="I197" i="11"/>
  <c r="H197" i="11" s="1"/>
  <c r="G197" i="11"/>
  <c r="F197" i="11"/>
  <c r="E197" i="11"/>
  <c r="D197" i="11"/>
  <c r="C197" i="11"/>
  <c r="B197" i="11" s="1"/>
  <c r="Q196" i="11"/>
  <c r="P196" i="11"/>
  <c r="O196" i="11"/>
  <c r="K196" i="11"/>
  <c r="I196" i="11"/>
  <c r="H196" i="11" s="1"/>
  <c r="G196" i="11"/>
  <c r="F196" i="11"/>
  <c r="E196" i="11"/>
  <c r="D196" i="11"/>
  <c r="C196" i="11"/>
  <c r="B196" i="11" s="1"/>
  <c r="Q195" i="11"/>
  <c r="P195" i="11"/>
  <c r="O195" i="11"/>
  <c r="K195" i="11"/>
  <c r="I195" i="11"/>
  <c r="H195" i="11" s="1"/>
  <c r="G195" i="11"/>
  <c r="F195" i="11"/>
  <c r="E195" i="11"/>
  <c r="D195" i="11"/>
  <c r="C195" i="11"/>
  <c r="B195" i="11" s="1"/>
  <c r="Q194" i="11"/>
  <c r="P194" i="11"/>
  <c r="O194" i="11"/>
  <c r="K194" i="11"/>
  <c r="I194" i="11"/>
  <c r="H194" i="11" s="1"/>
  <c r="G194" i="11"/>
  <c r="F194" i="11"/>
  <c r="E194" i="11"/>
  <c r="D194" i="11"/>
  <c r="C194" i="11"/>
  <c r="B194" i="11" s="1"/>
  <c r="Q193" i="11"/>
  <c r="P193" i="11"/>
  <c r="O193" i="11"/>
  <c r="K193" i="11"/>
  <c r="I193" i="11"/>
  <c r="H193" i="11" s="1"/>
  <c r="G193" i="11"/>
  <c r="F193" i="11"/>
  <c r="E193" i="11"/>
  <c r="D193" i="11"/>
  <c r="C193" i="11"/>
  <c r="B193" i="11" s="1"/>
  <c r="Q192" i="11"/>
  <c r="P192" i="11"/>
  <c r="O192" i="11"/>
  <c r="K192" i="11"/>
  <c r="I192" i="11"/>
  <c r="H192" i="11" s="1"/>
  <c r="G192" i="11"/>
  <c r="F192" i="11"/>
  <c r="E192" i="11"/>
  <c r="D192" i="11"/>
  <c r="C192" i="11"/>
  <c r="B192" i="11" s="1"/>
  <c r="Q191" i="11"/>
  <c r="P191" i="11"/>
  <c r="O191" i="11"/>
  <c r="K191" i="11"/>
  <c r="I191" i="11"/>
  <c r="H191" i="11" s="1"/>
  <c r="G191" i="11"/>
  <c r="F191" i="11"/>
  <c r="E191" i="11"/>
  <c r="D191" i="11"/>
  <c r="C191" i="11"/>
  <c r="B191" i="11" s="1"/>
  <c r="Q190" i="11"/>
  <c r="P190" i="11"/>
  <c r="O190" i="11"/>
  <c r="K190" i="11"/>
  <c r="I190" i="11"/>
  <c r="H190" i="11" s="1"/>
  <c r="G190" i="11"/>
  <c r="F190" i="11"/>
  <c r="E190" i="11"/>
  <c r="D190" i="11"/>
  <c r="C190" i="11"/>
  <c r="B190" i="11" s="1"/>
  <c r="Q189" i="11"/>
  <c r="P189" i="11"/>
  <c r="O189" i="11"/>
  <c r="K189" i="11"/>
  <c r="I189" i="11"/>
  <c r="H189" i="11" s="1"/>
  <c r="G189" i="11"/>
  <c r="F189" i="11"/>
  <c r="E189" i="11"/>
  <c r="D189" i="11"/>
  <c r="C189" i="11"/>
  <c r="B189" i="11" s="1"/>
  <c r="Q188" i="11"/>
  <c r="P188" i="11"/>
  <c r="O188" i="11"/>
  <c r="K188" i="11"/>
  <c r="I188" i="11"/>
  <c r="H188" i="11" s="1"/>
  <c r="G188" i="11"/>
  <c r="F188" i="11"/>
  <c r="E188" i="11"/>
  <c r="D188" i="11"/>
  <c r="C188" i="11"/>
  <c r="B188" i="11" s="1"/>
  <c r="Q187" i="11"/>
  <c r="P187" i="11"/>
  <c r="O187" i="11"/>
  <c r="K187" i="11"/>
  <c r="I187" i="11"/>
  <c r="H187" i="11" s="1"/>
  <c r="G187" i="11"/>
  <c r="F187" i="11"/>
  <c r="E187" i="11"/>
  <c r="D187" i="11"/>
  <c r="C187" i="11"/>
  <c r="B187" i="11" s="1"/>
  <c r="Q186" i="11"/>
  <c r="P186" i="11"/>
  <c r="O186" i="11"/>
  <c r="K186" i="11"/>
  <c r="I186" i="11"/>
  <c r="H186" i="11" s="1"/>
  <c r="G186" i="11"/>
  <c r="F186" i="11"/>
  <c r="E186" i="11"/>
  <c r="D186" i="11"/>
  <c r="C186" i="11"/>
  <c r="B186" i="11" s="1"/>
  <c r="Q185" i="11"/>
  <c r="P185" i="11"/>
  <c r="O185" i="11"/>
  <c r="K185" i="11"/>
  <c r="I185" i="11"/>
  <c r="H185" i="11" s="1"/>
  <c r="G185" i="11"/>
  <c r="F185" i="11"/>
  <c r="E185" i="11"/>
  <c r="D185" i="11"/>
  <c r="C185" i="11"/>
  <c r="B185" i="11" s="1"/>
  <c r="Q184" i="11"/>
  <c r="P184" i="11"/>
  <c r="O184" i="11"/>
  <c r="K184" i="11"/>
  <c r="I184" i="11"/>
  <c r="H184" i="11" s="1"/>
  <c r="G184" i="11"/>
  <c r="F184" i="11"/>
  <c r="E184" i="11"/>
  <c r="D184" i="11"/>
  <c r="C184" i="11"/>
  <c r="B184" i="11" s="1"/>
  <c r="Q183" i="11"/>
  <c r="P183" i="11"/>
  <c r="O183" i="11"/>
  <c r="K183" i="11"/>
  <c r="I183" i="11"/>
  <c r="H183" i="11" s="1"/>
  <c r="G183" i="11"/>
  <c r="F183" i="11"/>
  <c r="E183" i="11"/>
  <c r="D183" i="11"/>
  <c r="C183" i="11"/>
  <c r="B183" i="11" s="1"/>
  <c r="Q182" i="11"/>
  <c r="P182" i="11"/>
  <c r="O182" i="11"/>
  <c r="K182" i="11"/>
  <c r="I182" i="11"/>
  <c r="H182" i="11" s="1"/>
  <c r="G182" i="11"/>
  <c r="F182" i="11"/>
  <c r="E182" i="11"/>
  <c r="D182" i="11"/>
  <c r="C182" i="11"/>
  <c r="B182" i="11" s="1"/>
  <c r="Q181" i="11"/>
  <c r="P181" i="11"/>
  <c r="O181" i="11"/>
  <c r="K181" i="11"/>
  <c r="I181" i="11"/>
  <c r="H181" i="11" s="1"/>
  <c r="G181" i="11"/>
  <c r="F181" i="11"/>
  <c r="E181" i="11"/>
  <c r="D181" i="11"/>
  <c r="C181" i="11"/>
  <c r="B181" i="11" s="1"/>
  <c r="Q180" i="11"/>
  <c r="P180" i="11"/>
  <c r="O180" i="11"/>
  <c r="K180" i="11"/>
  <c r="I180" i="11"/>
  <c r="H180" i="11" s="1"/>
  <c r="G180" i="11"/>
  <c r="F180" i="11"/>
  <c r="E180" i="11"/>
  <c r="D180" i="11"/>
  <c r="C180" i="11"/>
  <c r="B180" i="11" s="1"/>
  <c r="Q179" i="11"/>
  <c r="P179" i="11"/>
  <c r="O179" i="11"/>
  <c r="K179" i="11"/>
  <c r="I179" i="11"/>
  <c r="H179" i="11" s="1"/>
  <c r="G179" i="11"/>
  <c r="F179" i="11"/>
  <c r="E179" i="11"/>
  <c r="D179" i="11"/>
  <c r="C179" i="11"/>
  <c r="B179" i="11" s="1"/>
  <c r="Q178" i="11"/>
  <c r="P178" i="11"/>
  <c r="O178" i="11"/>
  <c r="K178" i="11"/>
  <c r="I178" i="11"/>
  <c r="H178" i="11" s="1"/>
  <c r="G178" i="11"/>
  <c r="F178" i="11"/>
  <c r="E178" i="11"/>
  <c r="D178" i="11"/>
  <c r="C178" i="11"/>
  <c r="B178" i="11" s="1"/>
  <c r="Q177" i="11"/>
  <c r="P177" i="11"/>
  <c r="O177" i="11"/>
  <c r="K177" i="11"/>
  <c r="I177" i="11"/>
  <c r="H177" i="11" s="1"/>
  <c r="G177" i="11"/>
  <c r="F177" i="11"/>
  <c r="E177" i="11"/>
  <c r="D177" i="11"/>
  <c r="C177" i="11"/>
  <c r="B177" i="11" s="1"/>
  <c r="Q176" i="11"/>
  <c r="P176" i="11"/>
  <c r="O176" i="11"/>
  <c r="K176" i="11"/>
  <c r="I176" i="11"/>
  <c r="H176" i="11" s="1"/>
  <c r="G176" i="11"/>
  <c r="F176" i="11"/>
  <c r="E176" i="11"/>
  <c r="D176" i="11"/>
  <c r="C176" i="11"/>
  <c r="B176" i="11" s="1"/>
  <c r="Q175" i="11"/>
  <c r="P175" i="11"/>
  <c r="O175" i="11"/>
  <c r="K175" i="11"/>
  <c r="I175" i="11"/>
  <c r="H175" i="11" s="1"/>
  <c r="G175" i="11"/>
  <c r="F175" i="11"/>
  <c r="E175" i="11"/>
  <c r="D175" i="11"/>
  <c r="C175" i="11"/>
  <c r="B175" i="11" s="1"/>
  <c r="Q174" i="11"/>
  <c r="P174" i="11"/>
  <c r="O174" i="11"/>
  <c r="K174" i="11"/>
  <c r="I174" i="11"/>
  <c r="H174" i="11" s="1"/>
  <c r="G174" i="11"/>
  <c r="F174" i="11"/>
  <c r="E174" i="11"/>
  <c r="D174" i="11"/>
  <c r="C174" i="11"/>
  <c r="B174" i="11" s="1"/>
  <c r="Q173" i="11"/>
  <c r="P173" i="11"/>
  <c r="O173" i="11"/>
  <c r="K173" i="11"/>
  <c r="I173" i="11"/>
  <c r="H173" i="11" s="1"/>
  <c r="G173" i="11"/>
  <c r="F173" i="11"/>
  <c r="E173" i="11"/>
  <c r="D173" i="11"/>
  <c r="C173" i="11"/>
  <c r="B173" i="11" s="1"/>
  <c r="Q172" i="11"/>
  <c r="P172" i="11"/>
  <c r="O172" i="11"/>
  <c r="K172" i="11"/>
  <c r="I172" i="11"/>
  <c r="H172" i="11" s="1"/>
  <c r="G172" i="11"/>
  <c r="F172" i="11"/>
  <c r="E172" i="11"/>
  <c r="D172" i="11"/>
  <c r="C172" i="11"/>
  <c r="B172" i="11" s="1"/>
  <c r="Q171" i="11"/>
  <c r="P171" i="11"/>
  <c r="O171" i="11"/>
  <c r="K171" i="11"/>
  <c r="I171" i="11"/>
  <c r="H171" i="11" s="1"/>
  <c r="G171" i="11"/>
  <c r="F171" i="11"/>
  <c r="E171" i="11"/>
  <c r="D171" i="11"/>
  <c r="C171" i="11"/>
  <c r="B171" i="11" s="1"/>
  <c r="Q170" i="11"/>
  <c r="P170" i="11"/>
  <c r="O170" i="11"/>
  <c r="K170" i="11"/>
  <c r="I170" i="11"/>
  <c r="H170" i="11" s="1"/>
  <c r="G170" i="11"/>
  <c r="F170" i="11"/>
  <c r="E170" i="11"/>
  <c r="D170" i="11"/>
  <c r="C170" i="11"/>
  <c r="B170" i="11" s="1"/>
  <c r="Q169" i="11"/>
  <c r="P169" i="11"/>
  <c r="O169" i="11"/>
  <c r="K169" i="11"/>
  <c r="I169" i="11"/>
  <c r="H169" i="11" s="1"/>
  <c r="G169" i="11"/>
  <c r="F169" i="11"/>
  <c r="E169" i="11"/>
  <c r="D169" i="11"/>
  <c r="C169" i="11"/>
  <c r="B169" i="11" s="1"/>
  <c r="Q168" i="11"/>
  <c r="P168" i="11"/>
  <c r="O168" i="11"/>
  <c r="K168" i="11"/>
  <c r="I168" i="11"/>
  <c r="H168" i="11" s="1"/>
  <c r="G168" i="11"/>
  <c r="F168" i="11"/>
  <c r="E168" i="11"/>
  <c r="D168" i="11"/>
  <c r="C168" i="11"/>
  <c r="B168" i="11" s="1"/>
  <c r="Q167" i="11"/>
  <c r="P167" i="11"/>
  <c r="O167" i="11"/>
  <c r="K167" i="11"/>
  <c r="I167" i="11"/>
  <c r="H167" i="11" s="1"/>
  <c r="G167" i="11"/>
  <c r="F167" i="11"/>
  <c r="E167" i="11"/>
  <c r="D167" i="11"/>
  <c r="C167" i="11"/>
  <c r="B167" i="11" s="1"/>
  <c r="Q166" i="11"/>
  <c r="P166" i="11"/>
  <c r="O166" i="11"/>
  <c r="K166" i="11"/>
  <c r="I166" i="11"/>
  <c r="H166" i="11" s="1"/>
  <c r="G166" i="11"/>
  <c r="F166" i="11"/>
  <c r="E166" i="11"/>
  <c r="D166" i="11"/>
  <c r="C166" i="11"/>
  <c r="B166" i="11" s="1"/>
  <c r="Q165" i="11"/>
  <c r="P165" i="11"/>
  <c r="O165" i="11"/>
  <c r="K165" i="11"/>
  <c r="I165" i="11"/>
  <c r="H165" i="11" s="1"/>
  <c r="G165" i="11"/>
  <c r="F165" i="11"/>
  <c r="E165" i="11"/>
  <c r="D165" i="11"/>
  <c r="C165" i="11"/>
  <c r="B165" i="11" s="1"/>
  <c r="Q164" i="11"/>
  <c r="P164" i="11"/>
  <c r="O164" i="11"/>
  <c r="K164" i="11"/>
  <c r="I164" i="11"/>
  <c r="H164" i="11" s="1"/>
  <c r="G164" i="11"/>
  <c r="F164" i="11"/>
  <c r="E164" i="11"/>
  <c r="D164" i="11"/>
  <c r="C164" i="11"/>
  <c r="B164" i="11" s="1"/>
  <c r="Q163" i="11"/>
  <c r="P163" i="11"/>
  <c r="O163" i="11"/>
  <c r="K163" i="11"/>
  <c r="I163" i="11"/>
  <c r="H163" i="11" s="1"/>
  <c r="G163" i="11"/>
  <c r="F163" i="11"/>
  <c r="E163" i="11"/>
  <c r="D163" i="11"/>
  <c r="C163" i="11"/>
  <c r="B163" i="11" s="1"/>
  <c r="Q162" i="11"/>
  <c r="P162" i="11"/>
  <c r="O162" i="11"/>
  <c r="K162" i="11"/>
  <c r="I162" i="11"/>
  <c r="H162" i="11" s="1"/>
  <c r="G162" i="11"/>
  <c r="F162" i="11"/>
  <c r="E162" i="11"/>
  <c r="D162" i="11"/>
  <c r="C162" i="11"/>
  <c r="B162" i="11" s="1"/>
  <c r="Q161" i="11"/>
  <c r="P161" i="11"/>
  <c r="O161" i="11"/>
  <c r="K161" i="11"/>
  <c r="I161" i="11"/>
  <c r="H161" i="11" s="1"/>
  <c r="G161" i="11"/>
  <c r="F161" i="11"/>
  <c r="E161" i="11"/>
  <c r="D161" i="11"/>
  <c r="C161" i="11"/>
  <c r="B161" i="11" s="1"/>
  <c r="Q160" i="11"/>
  <c r="P160" i="11"/>
  <c r="O160" i="11"/>
  <c r="K160" i="11"/>
  <c r="I160" i="11"/>
  <c r="H160" i="11" s="1"/>
  <c r="G160" i="11"/>
  <c r="F160" i="11"/>
  <c r="E160" i="11"/>
  <c r="D160" i="11"/>
  <c r="C160" i="11"/>
  <c r="B160" i="11" s="1"/>
  <c r="Q159" i="11"/>
  <c r="P159" i="11"/>
  <c r="O159" i="11"/>
  <c r="K159" i="11"/>
  <c r="I159" i="11"/>
  <c r="H159" i="11" s="1"/>
  <c r="G159" i="11"/>
  <c r="F159" i="11"/>
  <c r="E159" i="11"/>
  <c r="D159" i="11"/>
  <c r="C159" i="11"/>
  <c r="B159" i="11" s="1"/>
  <c r="Q158" i="11"/>
  <c r="P158" i="11"/>
  <c r="O158" i="11"/>
  <c r="K158" i="11"/>
  <c r="I158" i="11"/>
  <c r="H158" i="11" s="1"/>
  <c r="G158" i="11"/>
  <c r="F158" i="11"/>
  <c r="E158" i="11"/>
  <c r="D158" i="11"/>
  <c r="C158" i="11"/>
  <c r="B158" i="11" s="1"/>
  <c r="Q157" i="11"/>
  <c r="P157" i="11"/>
  <c r="O157" i="11"/>
  <c r="K157" i="11"/>
  <c r="I157" i="11"/>
  <c r="H157" i="11" s="1"/>
  <c r="G157" i="11"/>
  <c r="F157" i="11"/>
  <c r="E157" i="11"/>
  <c r="D157" i="11"/>
  <c r="C157" i="11"/>
  <c r="B157" i="11" s="1"/>
  <c r="Q156" i="11"/>
  <c r="P156" i="11"/>
  <c r="O156" i="11"/>
  <c r="K156" i="11"/>
  <c r="I156" i="11"/>
  <c r="H156" i="11" s="1"/>
  <c r="G156" i="11"/>
  <c r="F156" i="11"/>
  <c r="E156" i="11"/>
  <c r="D156" i="11"/>
  <c r="C156" i="11"/>
  <c r="B156" i="11" s="1"/>
  <c r="Q155" i="11"/>
  <c r="P155" i="11"/>
  <c r="O155" i="11"/>
  <c r="K155" i="11"/>
  <c r="I155" i="11"/>
  <c r="H155" i="11" s="1"/>
  <c r="G155" i="11"/>
  <c r="F155" i="11"/>
  <c r="E155" i="11"/>
  <c r="D155" i="11"/>
  <c r="C155" i="11"/>
  <c r="B155" i="11" s="1"/>
  <c r="Q154" i="11"/>
  <c r="P154" i="11"/>
  <c r="O154" i="11"/>
  <c r="K154" i="11"/>
  <c r="I154" i="11"/>
  <c r="H154" i="11" s="1"/>
  <c r="G154" i="11"/>
  <c r="F154" i="11"/>
  <c r="E154" i="11"/>
  <c r="D154" i="11"/>
  <c r="C154" i="11"/>
  <c r="B154" i="11" s="1"/>
  <c r="Q153" i="11"/>
  <c r="P153" i="11"/>
  <c r="O153" i="11"/>
  <c r="K153" i="11"/>
  <c r="I153" i="11"/>
  <c r="H153" i="11" s="1"/>
  <c r="G153" i="11"/>
  <c r="F153" i="11"/>
  <c r="E153" i="11"/>
  <c r="D153" i="11"/>
  <c r="C153" i="11"/>
  <c r="B153" i="11" s="1"/>
  <c r="Q152" i="11"/>
  <c r="P152" i="11"/>
  <c r="O152" i="11"/>
  <c r="K152" i="11"/>
  <c r="I152" i="11"/>
  <c r="H152" i="11" s="1"/>
  <c r="G152" i="11"/>
  <c r="F152" i="11"/>
  <c r="E152" i="11"/>
  <c r="D152" i="11"/>
  <c r="C152" i="11"/>
  <c r="B152" i="11" s="1"/>
  <c r="Q151" i="11"/>
  <c r="P151" i="11"/>
  <c r="O151" i="11"/>
  <c r="K151" i="11"/>
  <c r="I151" i="11"/>
  <c r="H151" i="11" s="1"/>
  <c r="G151" i="11"/>
  <c r="F151" i="11"/>
  <c r="E151" i="11"/>
  <c r="D151" i="11"/>
  <c r="C151" i="11"/>
  <c r="B151" i="11" s="1"/>
  <c r="Q150" i="11"/>
  <c r="P150" i="11"/>
  <c r="O150" i="11"/>
  <c r="K150" i="11"/>
  <c r="I150" i="11"/>
  <c r="H150" i="11" s="1"/>
  <c r="G150" i="11"/>
  <c r="F150" i="11"/>
  <c r="E150" i="11"/>
  <c r="D150" i="11"/>
  <c r="C150" i="11"/>
  <c r="B150" i="11" s="1"/>
  <c r="Q149" i="11"/>
  <c r="P149" i="11"/>
  <c r="O149" i="11"/>
  <c r="K149" i="11"/>
  <c r="I149" i="11"/>
  <c r="H149" i="11" s="1"/>
  <c r="G149" i="11"/>
  <c r="F149" i="11"/>
  <c r="E149" i="11"/>
  <c r="D149" i="11"/>
  <c r="C149" i="11"/>
  <c r="B149" i="11" s="1"/>
  <c r="Q148" i="11"/>
  <c r="P148" i="11"/>
  <c r="O148" i="11"/>
  <c r="K148" i="11"/>
  <c r="I148" i="11"/>
  <c r="H148" i="11" s="1"/>
  <c r="G148" i="11"/>
  <c r="F148" i="11"/>
  <c r="E148" i="11"/>
  <c r="D148" i="11"/>
  <c r="C148" i="11"/>
  <c r="B148" i="11" s="1"/>
  <c r="Q147" i="11"/>
  <c r="P147" i="11"/>
  <c r="O147" i="11"/>
  <c r="K147" i="11"/>
  <c r="I147" i="11"/>
  <c r="H147" i="11" s="1"/>
  <c r="G147" i="11"/>
  <c r="F147" i="11"/>
  <c r="E147" i="11"/>
  <c r="D147" i="11"/>
  <c r="C147" i="11"/>
  <c r="B147" i="11" s="1"/>
  <c r="Q146" i="11"/>
  <c r="P146" i="11"/>
  <c r="O146" i="11"/>
  <c r="K146" i="11"/>
  <c r="I146" i="11"/>
  <c r="H146" i="11" s="1"/>
  <c r="G146" i="11"/>
  <c r="F146" i="11"/>
  <c r="E146" i="11"/>
  <c r="D146" i="11"/>
  <c r="C146" i="11"/>
  <c r="B146" i="11" s="1"/>
  <c r="Q145" i="11"/>
  <c r="P145" i="11"/>
  <c r="O145" i="11"/>
  <c r="K145" i="11"/>
  <c r="I145" i="11"/>
  <c r="H145" i="11" s="1"/>
  <c r="G145" i="11"/>
  <c r="F145" i="11"/>
  <c r="E145" i="11"/>
  <c r="D145" i="11"/>
  <c r="C145" i="11"/>
  <c r="B145" i="11" s="1"/>
  <c r="Q144" i="11"/>
  <c r="P144" i="11"/>
  <c r="O144" i="11"/>
  <c r="K144" i="11"/>
  <c r="I144" i="11"/>
  <c r="H144" i="11" s="1"/>
  <c r="G144" i="11"/>
  <c r="F144" i="11"/>
  <c r="E144" i="11"/>
  <c r="D144" i="11"/>
  <c r="C144" i="11"/>
  <c r="B144" i="11" s="1"/>
  <c r="Q143" i="11"/>
  <c r="P143" i="11"/>
  <c r="O143" i="11"/>
  <c r="K143" i="11"/>
  <c r="I143" i="11"/>
  <c r="H143" i="11" s="1"/>
  <c r="G143" i="11"/>
  <c r="F143" i="11"/>
  <c r="E143" i="11"/>
  <c r="D143" i="11"/>
  <c r="C143" i="11"/>
  <c r="B143" i="11" s="1"/>
  <c r="Q142" i="11"/>
  <c r="P142" i="11"/>
  <c r="O142" i="11"/>
  <c r="K142" i="11"/>
  <c r="I142" i="11"/>
  <c r="H142" i="11" s="1"/>
  <c r="G142" i="11"/>
  <c r="F142" i="11"/>
  <c r="E142" i="11"/>
  <c r="D142" i="11"/>
  <c r="C142" i="11"/>
  <c r="B142" i="11" s="1"/>
  <c r="Q141" i="11"/>
  <c r="P141" i="11"/>
  <c r="O141" i="11"/>
  <c r="K141" i="11"/>
  <c r="I141" i="11"/>
  <c r="H141" i="11" s="1"/>
  <c r="G141" i="11"/>
  <c r="F141" i="11"/>
  <c r="E141" i="11"/>
  <c r="D141" i="11"/>
  <c r="C141" i="11"/>
  <c r="B141" i="11" s="1"/>
  <c r="Q140" i="11"/>
  <c r="P140" i="11"/>
  <c r="O140" i="11"/>
  <c r="K140" i="11"/>
  <c r="I140" i="11"/>
  <c r="H140" i="11" s="1"/>
  <c r="G140" i="11"/>
  <c r="F140" i="11"/>
  <c r="E140" i="11"/>
  <c r="D140" i="11"/>
  <c r="C140" i="11"/>
  <c r="B140" i="11" s="1"/>
  <c r="Q139" i="11"/>
  <c r="P139" i="11"/>
  <c r="O139" i="11"/>
  <c r="K139" i="11"/>
  <c r="I139" i="11"/>
  <c r="H139" i="11" s="1"/>
  <c r="G139" i="11"/>
  <c r="F139" i="11"/>
  <c r="E139" i="11"/>
  <c r="D139" i="11"/>
  <c r="C139" i="11"/>
  <c r="B139" i="11" s="1"/>
  <c r="Q138" i="11"/>
  <c r="P138" i="11"/>
  <c r="O138" i="11"/>
  <c r="K138" i="11"/>
  <c r="I138" i="11"/>
  <c r="H138" i="11" s="1"/>
  <c r="G138" i="11"/>
  <c r="F138" i="11"/>
  <c r="E138" i="11"/>
  <c r="D138" i="11"/>
  <c r="C138" i="11"/>
  <c r="B138" i="11" s="1"/>
  <c r="Q137" i="11"/>
  <c r="P137" i="11"/>
  <c r="O137" i="11"/>
  <c r="K137" i="11"/>
  <c r="I137" i="11"/>
  <c r="H137" i="11" s="1"/>
  <c r="G137" i="11"/>
  <c r="F137" i="11"/>
  <c r="E137" i="11"/>
  <c r="D137" i="11"/>
  <c r="C137" i="11"/>
  <c r="B137" i="11" s="1"/>
  <c r="Q136" i="11"/>
  <c r="P136" i="11"/>
  <c r="O136" i="11"/>
  <c r="K136" i="11"/>
  <c r="I136" i="11"/>
  <c r="H136" i="11" s="1"/>
  <c r="G136" i="11"/>
  <c r="F136" i="11"/>
  <c r="E136" i="11"/>
  <c r="D136" i="11"/>
  <c r="C136" i="11"/>
  <c r="B136" i="11" s="1"/>
  <c r="Q135" i="11"/>
  <c r="P135" i="11"/>
  <c r="O135" i="11"/>
  <c r="K135" i="11"/>
  <c r="I135" i="11"/>
  <c r="H135" i="11" s="1"/>
  <c r="G135" i="11"/>
  <c r="F135" i="11"/>
  <c r="E135" i="11"/>
  <c r="D135" i="11"/>
  <c r="C135" i="11"/>
  <c r="B135" i="11" s="1"/>
  <c r="Q134" i="11"/>
  <c r="P134" i="11"/>
  <c r="O134" i="11"/>
  <c r="K134" i="11"/>
  <c r="I134" i="11"/>
  <c r="H134" i="11" s="1"/>
  <c r="G134" i="11"/>
  <c r="F134" i="11"/>
  <c r="E134" i="11"/>
  <c r="D134" i="11"/>
  <c r="C134" i="11"/>
  <c r="B134" i="11" s="1"/>
  <c r="Q133" i="11"/>
  <c r="P133" i="11"/>
  <c r="O133" i="11"/>
  <c r="K133" i="11"/>
  <c r="I133" i="11"/>
  <c r="H133" i="11" s="1"/>
  <c r="G133" i="11"/>
  <c r="F133" i="11"/>
  <c r="E133" i="11"/>
  <c r="D133" i="11"/>
  <c r="C133" i="11"/>
  <c r="B133" i="11" s="1"/>
  <c r="Q132" i="11"/>
  <c r="P132" i="11"/>
  <c r="O132" i="11"/>
  <c r="K132" i="11"/>
  <c r="I132" i="11"/>
  <c r="H132" i="11" s="1"/>
  <c r="G132" i="11"/>
  <c r="F132" i="11"/>
  <c r="E132" i="11"/>
  <c r="D132" i="11"/>
  <c r="C132" i="11"/>
  <c r="B132" i="11" s="1"/>
  <c r="Q131" i="11"/>
  <c r="P131" i="11"/>
  <c r="O131" i="11"/>
  <c r="K131" i="11"/>
  <c r="I131" i="11"/>
  <c r="H131" i="11" s="1"/>
  <c r="G131" i="11"/>
  <c r="F131" i="11"/>
  <c r="E131" i="11"/>
  <c r="D131" i="11"/>
  <c r="C131" i="11"/>
  <c r="B131" i="11" s="1"/>
  <c r="Q130" i="11"/>
  <c r="P130" i="11"/>
  <c r="O130" i="11"/>
  <c r="K130" i="11"/>
  <c r="I130" i="11"/>
  <c r="H130" i="11" s="1"/>
  <c r="G130" i="11"/>
  <c r="F130" i="11"/>
  <c r="E130" i="11"/>
  <c r="D130" i="11"/>
  <c r="C130" i="11"/>
  <c r="B130" i="11" s="1"/>
  <c r="Q129" i="11"/>
  <c r="P129" i="11"/>
  <c r="O129" i="11"/>
  <c r="K129" i="11"/>
  <c r="I129" i="11"/>
  <c r="H129" i="11" s="1"/>
  <c r="G129" i="11"/>
  <c r="F129" i="11"/>
  <c r="E129" i="11"/>
  <c r="D129" i="11"/>
  <c r="C129" i="11"/>
  <c r="B129" i="11" s="1"/>
  <c r="Q128" i="11"/>
  <c r="P128" i="11"/>
  <c r="O128" i="11"/>
  <c r="K128" i="11"/>
  <c r="I128" i="11"/>
  <c r="H128" i="11" s="1"/>
  <c r="G128" i="11"/>
  <c r="F128" i="11"/>
  <c r="E128" i="11"/>
  <c r="D128" i="11"/>
  <c r="C128" i="11"/>
  <c r="B128" i="11" s="1"/>
  <c r="Q127" i="11"/>
  <c r="P127" i="11"/>
  <c r="O127" i="11"/>
  <c r="K127" i="11"/>
  <c r="I127" i="11"/>
  <c r="H127" i="11" s="1"/>
  <c r="G127" i="11"/>
  <c r="F127" i="11"/>
  <c r="E127" i="11"/>
  <c r="D127" i="11"/>
  <c r="C127" i="11"/>
  <c r="B127" i="11" s="1"/>
  <c r="Q126" i="11"/>
  <c r="P126" i="11"/>
  <c r="O126" i="11"/>
  <c r="K126" i="11"/>
  <c r="I126" i="11"/>
  <c r="H126" i="11" s="1"/>
  <c r="G126" i="11"/>
  <c r="F126" i="11"/>
  <c r="E126" i="11"/>
  <c r="D126" i="11"/>
  <c r="C126" i="11"/>
  <c r="B126" i="11" s="1"/>
  <c r="Q125" i="11"/>
  <c r="P125" i="11"/>
  <c r="O125" i="11"/>
  <c r="K125" i="11"/>
  <c r="I125" i="11"/>
  <c r="H125" i="11" s="1"/>
  <c r="G125" i="11"/>
  <c r="F125" i="11"/>
  <c r="E125" i="11"/>
  <c r="D125" i="11"/>
  <c r="C125" i="11"/>
  <c r="B125" i="11" s="1"/>
  <c r="Q124" i="11"/>
  <c r="P124" i="11"/>
  <c r="O124" i="11"/>
  <c r="K124" i="11"/>
  <c r="I124" i="11"/>
  <c r="H124" i="11" s="1"/>
  <c r="G124" i="11"/>
  <c r="F124" i="11"/>
  <c r="E124" i="11"/>
  <c r="D124" i="11"/>
  <c r="C124" i="11"/>
  <c r="B124" i="11" s="1"/>
  <c r="Q123" i="11"/>
  <c r="P123" i="11"/>
  <c r="O123" i="11"/>
  <c r="K123" i="11"/>
  <c r="I123" i="11"/>
  <c r="H123" i="11" s="1"/>
  <c r="G123" i="11"/>
  <c r="F123" i="11"/>
  <c r="E123" i="11"/>
  <c r="D123" i="11"/>
  <c r="C123" i="11"/>
  <c r="B123" i="11" s="1"/>
  <c r="Q122" i="11"/>
  <c r="P122" i="11"/>
  <c r="O122" i="11"/>
  <c r="K122" i="11"/>
  <c r="I122" i="11"/>
  <c r="H122" i="11" s="1"/>
  <c r="G122" i="11"/>
  <c r="F122" i="11"/>
  <c r="E122" i="11"/>
  <c r="D122" i="11"/>
  <c r="C122" i="11"/>
  <c r="B122" i="11" s="1"/>
  <c r="Q121" i="11"/>
  <c r="P121" i="11"/>
  <c r="O121" i="11"/>
  <c r="K121" i="11"/>
  <c r="I121" i="11"/>
  <c r="H121" i="11" s="1"/>
  <c r="G121" i="11"/>
  <c r="F121" i="11"/>
  <c r="E121" i="11"/>
  <c r="D121" i="11"/>
  <c r="C121" i="11"/>
  <c r="B121" i="11" s="1"/>
  <c r="Q120" i="11"/>
  <c r="P120" i="11"/>
  <c r="O120" i="11"/>
  <c r="K120" i="11"/>
  <c r="I120" i="11"/>
  <c r="H120" i="11" s="1"/>
  <c r="G120" i="11"/>
  <c r="F120" i="11"/>
  <c r="E120" i="11"/>
  <c r="D120" i="11"/>
  <c r="C120" i="11"/>
  <c r="B120" i="11" s="1"/>
  <c r="Q119" i="11"/>
  <c r="P119" i="11"/>
  <c r="O119" i="11"/>
  <c r="K119" i="11"/>
  <c r="I119" i="11"/>
  <c r="H119" i="11" s="1"/>
  <c r="G119" i="11"/>
  <c r="F119" i="11"/>
  <c r="E119" i="11"/>
  <c r="D119" i="11"/>
  <c r="C119" i="11"/>
  <c r="B119" i="11" s="1"/>
  <c r="Q118" i="11"/>
  <c r="P118" i="11"/>
  <c r="O118" i="11"/>
  <c r="K118" i="11"/>
  <c r="I118" i="11"/>
  <c r="H118" i="11" s="1"/>
  <c r="G118" i="11"/>
  <c r="F118" i="11"/>
  <c r="E118" i="11"/>
  <c r="D118" i="11"/>
  <c r="C118" i="11"/>
  <c r="B118" i="11" s="1"/>
  <c r="Q117" i="11"/>
  <c r="P117" i="11"/>
  <c r="O117" i="11"/>
  <c r="K117" i="11"/>
  <c r="I117" i="11"/>
  <c r="H117" i="11" s="1"/>
  <c r="G117" i="11"/>
  <c r="F117" i="11"/>
  <c r="E117" i="11"/>
  <c r="D117" i="11"/>
  <c r="C117" i="11"/>
  <c r="B117" i="11" s="1"/>
  <c r="Q116" i="11"/>
  <c r="P116" i="11"/>
  <c r="O116" i="11"/>
  <c r="K116" i="11"/>
  <c r="I116" i="11"/>
  <c r="H116" i="11" s="1"/>
  <c r="G116" i="11"/>
  <c r="F116" i="11"/>
  <c r="E116" i="11"/>
  <c r="D116" i="11"/>
  <c r="C116" i="11"/>
  <c r="B116" i="11" s="1"/>
  <c r="Q115" i="11"/>
  <c r="P115" i="11"/>
  <c r="O115" i="11"/>
  <c r="K115" i="11"/>
  <c r="I115" i="11"/>
  <c r="H115" i="11" s="1"/>
  <c r="G115" i="11"/>
  <c r="F115" i="11"/>
  <c r="E115" i="11"/>
  <c r="D115" i="11"/>
  <c r="C115" i="11"/>
  <c r="B115" i="11" s="1"/>
  <c r="Q114" i="11"/>
  <c r="P114" i="11"/>
  <c r="O114" i="11"/>
  <c r="K114" i="11"/>
  <c r="I114" i="11"/>
  <c r="H114" i="11" s="1"/>
  <c r="G114" i="11"/>
  <c r="F114" i="11"/>
  <c r="E114" i="11"/>
  <c r="D114" i="11"/>
  <c r="C114" i="11"/>
  <c r="B114" i="11" s="1"/>
  <c r="Q113" i="11"/>
  <c r="P113" i="11"/>
  <c r="O113" i="11"/>
  <c r="K113" i="11"/>
  <c r="I113" i="11"/>
  <c r="H113" i="11" s="1"/>
  <c r="G113" i="11"/>
  <c r="F113" i="11"/>
  <c r="E113" i="11"/>
  <c r="D113" i="11"/>
  <c r="C113" i="11"/>
  <c r="B113" i="11" s="1"/>
  <c r="Q112" i="11"/>
  <c r="P112" i="11"/>
  <c r="O112" i="11"/>
  <c r="K112" i="11"/>
  <c r="I112" i="11"/>
  <c r="H112" i="11" s="1"/>
  <c r="G112" i="11"/>
  <c r="F112" i="11"/>
  <c r="E112" i="11"/>
  <c r="D112" i="11"/>
  <c r="C112" i="11"/>
  <c r="B112" i="11" s="1"/>
  <c r="Q111" i="11"/>
  <c r="P111" i="11"/>
  <c r="O111" i="11"/>
  <c r="K111" i="11"/>
  <c r="I111" i="11"/>
  <c r="H111" i="11" s="1"/>
  <c r="G111" i="11"/>
  <c r="F111" i="11"/>
  <c r="E111" i="11"/>
  <c r="D111" i="11"/>
  <c r="C111" i="11"/>
  <c r="B111" i="11" s="1"/>
  <c r="Q110" i="11"/>
  <c r="P110" i="11"/>
  <c r="O110" i="11"/>
  <c r="K110" i="11"/>
  <c r="I110" i="11"/>
  <c r="H110" i="11" s="1"/>
  <c r="G110" i="11"/>
  <c r="F110" i="11"/>
  <c r="E110" i="11"/>
  <c r="D110" i="11"/>
  <c r="C110" i="11"/>
  <c r="B110" i="11" s="1"/>
  <c r="Q109" i="11"/>
  <c r="P109" i="11"/>
  <c r="O109" i="11"/>
  <c r="K109" i="11"/>
  <c r="I109" i="11"/>
  <c r="H109" i="11" s="1"/>
  <c r="G109" i="11"/>
  <c r="F109" i="11"/>
  <c r="E109" i="11"/>
  <c r="D109" i="11"/>
  <c r="C109" i="11"/>
  <c r="B109" i="11" s="1"/>
  <c r="Q108" i="11"/>
  <c r="P108" i="11"/>
  <c r="O108" i="11"/>
  <c r="K108" i="11"/>
  <c r="I108" i="11"/>
  <c r="H108" i="11" s="1"/>
  <c r="G108" i="11"/>
  <c r="F108" i="11"/>
  <c r="E108" i="11"/>
  <c r="D108" i="11"/>
  <c r="C108" i="11"/>
  <c r="B108" i="11" s="1"/>
  <c r="Q107" i="11"/>
  <c r="P107" i="11"/>
  <c r="O107" i="11"/>
  <c r="K107" i="11"/>
  <c r="I107" i="11"/>
  <c r="H107" i="11" s="1"/>
  <c r="G107" i="11"/>
  <c r="F107" i="11"/>
  <c r="E107" i="11"/>
  <c r="D107" i="11"/>
  <c r="C107" i="11"/>
  <c r="B107" i="11" s="1"/>
  <c r="Q106" i="11"/>
  <c r="P106" i="11"/>
  <c r="O106" i="11"/>
  <c r="K106" i="11"/>
  <c r="I106" i="11"/>
  <c r="H106" i="11" s="1"/>
  <c r="G106" i="11"/>
  <c r="F106" i="11"/>
  <c r="E106" i="11"/>
  <c r="D106" i="11"/>
  <c r="C106" i="11"/>
  <c r="B106" i="11" s="1"/>
  <c r="Q105" i="11"/>
  <c r="P105" i="11"/>
  <c r="O105" i="11"/>
  <c r="K105" i="11"/>
  <c r="I105" i="11"/>
  <c r="H105" i="11" s="1"/>
  <c r="G105" i="11"/>
  <c r="F105" i="11"/>
  <c r="E105" i="11"/>
  <c r="D105" i="11"/>
  <c r="C105" i="11"/>
  <c r="B105" i="11" s="1"/>
  <c r="Q104" i="11"/>
  <c r="P104" i="11"/>
  <c r="O104" i="11"/>
  <c r="K104" i="11"/>
  <c r="I104" i="11"/>
  <c r="H104" i="11" s="1"/>
  <c r="G104" i="11"/>
  <c r="F104" i="11"/>
  <c r="E104" i="11"/>
  <c r="D104" i="11"/>
  <c r="C104" i="11"/>
  <c r="B104" i="11" s="1"/>
  <c r="Q103" i="11"/>
  <c r="P103" i="11"/>
  <c r="O103" i="11"/>
  <c r="K103" i="11"/>
  <c r="I103" i="11"/>
  <c r="H103" i="11" s="1"/>
  <c r="G103" i="11"/>
  <c r="F103" i="11"/>
  <c r="E103" i="11"/>
  <c r="D103" i="11"/>
  <c r="C103" i="11"/>
  <c r="B103" i="11" s="1"/>
  <c r="Q102" i="11"/>
  <c r="P102" i="11"/>
  <c r="O102" i="11"/>
  <c r="K102" i="11"/>
  <c r="I102" i="11"/>
  <c r="H102" i="11" s="1"/>
  <c r="G102" i="11"/>
  <c r="F102" i="11"/>
  <c r="E102" i="11"/>
  <c r="D102" i="11"/>
  <c r="C102" i="11"/>
  <c r="B102" i="11" s="1"/>
  <c r="Q101" i="11"/>
  <c r="P101" i="11"/>
  <c r="O101" i="11"/>
  <c r="K101" i="11"/>
  <c r="I101" i="11"/>
  <c r="H101" i="11" s="1"/>
  <c r="G101" i="11"/>
  <c r="F101" i="11"/>
  <c r="E101" i="11"/>
  <c r="D101" i="11"/>
  <c r="C101" i="11"/>
  <c r="B101" i="11" s="1"/>
  <c r="Q100" i="11"/>
  <c r="P100" i="11"/>
  <c r="O100" i="11"/>
  <c r="K100" i="11"/>
  <c r="I100" i="11"/>
  <c r="H100" i="11" s="1"/>
  <c r="G100" i="11"/>
  <c r="F100" i="11"/>
  <c r="E100" i="11"/>
  <c r="D100" i="11"/>
  <c r="C100" i="11"/>
  <c r="B100" i="11" s="1"/>
  <c r="Q99" i="11"/>
  <c r="P99" i="11"/>
  <c r="O99" i="11"/>
  <c r="K99" i="11"/>
  <c r="I99" i="11"/>
  <c r="H99" i="11" s="1"/>
  <c r="G99" i="11"/>
  <c r="F99" i="11"/>
  <c r="E99" i="11"/>
  <c r="D99" i="11"/>
  <c r="C99" i="11"/>
  <c r="B99" i="11" s="1"/>
  <c r="Q98" i="11"/>
  <c r="P98" i="11"/>
  <c r="O98" i="11"/>
  <c r="K98" i="11"/>
  <c r="I98" i="11"/>
  <c r="H98" i="11" s="1"/>
  <c r="G98" i="11"/>
  <c r="F98" i="11"/>
  <c r="E98" i="11"/>
  <c r="D98" i="11"/>
  <c r="C98" i="11"/>
  <c r="B98" i="11" s="1"/>
  <c r="Q97" i="11"/>
  <c r="P97" i="11"/>
  <c r="O97" i="11"/>
  <c r="K97" i="11"/>
  <c r="I97" i="11"/>
  <c r="H97" i="11" s="1"/>
  <c r="G97" i="11"/>
  <c r="F97" i="11"/>
  <c r="E97" i="11"/>
  <c r="D97" i="11"/>
  <c r="C97" i="11"/>
  <c r="B97" i="11" s="1"/>
  <c r="Q96" i="11"/>
  <c r="P96" i="11"/>
  <c r="O96" i="11"/>
  <c r="K96" i="11"/>
  <c r="I96" i="11"/>
  <c r="H96" i="11" s="1"/>
  <c r="G96" i="11"/>
  <c r="F96" i="11"/>
  <c r="E96" i="11"/>
  <c r="D96" i="11"/>
  <c r="C96" i="11"/>
  <c r="B96" i="11" s="1"/>
  <c r="Q95" i="11"/>
  <c r="P95" i="11"/>
  <c r="O95" i="11"/>
  <c r="K95" i="11"/>
  <c r="I95" i="11"/>
  <c r="H95" i="11" s="1"/>
  <c r="G95" i="11"/>
  <c r="F95" i="11"/>
  <c r="E95" i="11"/>
  <c r="D95" i="11"/>
  <c r="C95" i="11"/>
  <c r="B95" i="11" s="1"/>
  <c r="Q94" i="11"/>
  <c r="P94" i="11"/>
  <c r="O94" i="11"/>
  <c r="K94" i="11"/>
  <c r="I94" i="11"/>
  <c r="H94" i="11" s="1"/>
  <c r="G94" i="11"/>
  <c r="F94" i="11"/>
  <c r="E94" i="11"/>
  <c r="D94" i="11"/>
  <c r="C94" i="11"/>
  <c r="B94" i="11" s="1"/>
  <c r="Q93" i="11"/>
  <c r="P93" i="11"/>
  <c r="O93" i="11"/>
  <c r="K93" i="11"/>
  <c r="I93" i="11"/>
  <c r="H93" i="11" s="1"/>
  <c r="G93" i="11"/>
  <c r="F93" i="11"/>
  <c r="E93" i="11"/>
  <c r="D93" i="11"/>
  <c r="C93" i="11"/>
  <c r="B93" i="11" s="1"/>
  <c r="Q92" i="11"/>
  <c r="P92" i="11"/>
  <c r="O92" i="11"/>
  <c r="K92" i="11"/>
  <c r="I92" i="11"/>
  <c r="H92" i="11" s="1"/>
  <c r="G92" i="11"/>
  <c r="F92" i="11"/>
  <c r="E92" i="11"/>
  <c r="D92" i="11"/>
  <c r="C92" i="11"/>
  <c r="B92" i="11" s="1"/>
  <c r="Q91" i="11"/>
  <c r="P91" i="11"/>
  <c r="O91" i="11"/>
  <c r="K91" i="11"/>
  <c r="I91" i="11"/>
  <c r="H91" i="11" s="1"/>
  <c r="G91" i="11"/>
  <c r="F91" i="11"/>
  <c r="E91" i="11"/>
  <c r="D91" i="11"/>
  <c r="C91" i="11"/>
  <c r="B91" i="11" s="1"/>
  <c r="Q90" i="11"/>
  <c r="P90" i="11"/>
  <c r="O90" i="11"/>
  <c r="K90" i="11"/>
  <c r="I90" i="11"/>
  <c r="H90" i="11" s="1"/>
  <c r="G90" i="11"/>
  <c r="F90" i="11"/>
  <c r="E90" i="11"/>
  <c r="D90" i="11"/>
  <c r="C90" i="11"/>
  <c r="B90" i="11" s="1"/>
  <c r="Q89" i="11"/>
  <c r="P89" i="11"/>
  <c r="O89" i="11"/>
  <c r="K89" i="11"/>
  <c r="I89" i="11"/>
  <c r="H89" i="11" s="1"/>
  <c r="G89" i="11"/>
  <c r="F89" i="11"/>
  <c r="E89" i="11"/>
  <c r="D89" i="11"/>
  <c r="C89" i="11"/>
  <c r="B89" i="11" s="1"/>
  <c r="Q88" i="11"/>
  <c r="P88" i="11"/>
  <c r="O88" i="11"/>
  <c r="K88" i="11"/>
  <c r="I88" i="11"/>
  <c r="H88" i="11" s="1"/>
  <c r="G88" i="11"/>
  <c r="F88" i="11"/>
  <c r="E88" i="11"/>
  <c r="D88" i="11"/>
  <c r="C88" i="11"/>
  <c r="B88" i="11" s="1"/>
  <c r="Q87" i="11"/>
  <c r="P87" i="11"/>
  <c r="O87" i="11"/>
  <c r="K87" i="11"/>
  <c r="I87" i="11"/>
  <c r="H87" i="11" s="1"/>
  <c r="G87" i="11"/>
  <c r="F87" i="11"/>
  <c r="E87" i="11"/>
  <c r="D87" i="11"/>
  <c r="C87" i="11"/>
  <c r="B87" i="11" s="1"/>
  <c r="Q86" i="11"/>
  <c r="P86" i="11"/>
  <c r="O86" i="11"/>
  <c r="K86" i="11"/>
  <c r="I86" i="11"/>
  <c r="H86" i="11" s="1"/>
  <c r="G86" i="11"/>
  <c r="F86" i="11"/>
  <c r="E86" i="11"/>
  <c r="D86" i="11"/>
  <c r="C86" i="11"/>
  <c r="B86" i="11" s="1"/>
  <c r="Q85" i="11"/>
  <c r="P85" i="11"/>
  <c r="O85" i="11"/>
  <c r="K85" i="11"/>
  <c r="I85" i="11"/>
  <c r="H85" i="11" s="1"/>
  <c r="G85" i="11"/>
  <c r="F85" i="11"/>
  <c r="E85" i="11"/>
  <c r="D85" i="11"/>
  <c r="C85" i="11"/>
  <c r="B85" i="11" s="1"/>
  <c r="Q84" i="11"/>
  <c r="P84" i="11"/>
  <c r="O84" i="11"/>
  <c r="K84" i="11"/>
  <c r="I84" i="11"/>
  <c r="H84" i="11" s="1"/>
  <c r="G84" i="11"/>
  <c r="F84" i="11"/>
  <c r="E84" i="11"/>
  <c r="D84" i="11"/>
  <c r="C84" i="11"/>
  <c r="B84" i="11" s="1"/>
  <c r="Q83" i="11"/>
  <c r="P83" i="11"/>
  <c r="O83" i="11"/>
  <c r="K83" i="11"/>
  <c r="I83" i="11"/>
  <c r="H83" i="11" s="1"/>
  <c r="G83" i="11"/>
  <c r="F83" i="11"/>
  <c r="E83" i="11"/>
  <c r="D83" i="11"/>
  <c r="C83" i="11"/>
  <c r="B83" i="11" s="1"/>
  <c r="Q82" i="11"/>
  <c r="P82" i="11"/>
  <c r="O82" i="11"/>
  <c r="K82" i="11"/>
  <c r="I82" i="11"/>
  <c r="H82" i="11" s="1"/>
  <c r="G82" i="11"/>
  <c r="F82" i="11"/>
  <c r="E82" i="11"/>
  <c r="D82" i="11"/>
  <c r="C82" i="11"/>
  <c r="B82" i="11" s="1"/>
  <c r="Q81" i="11"/>
  <c r="P81" i="11"/>
  <c r="O81" i="11"/>
  <c r="K81" i="11"/>
  <c r="I81" i="11"/>
  <c r="H81" i="11" s="1"/>
  <c r="G81" i="11"/>
  <c r="F81" i="11"/>
  <c r="E81" i="11"/>
  <c r="D81" i="11"/>
  <c r="C81" i="11"/>
  <c r="B81" i="11" s="1"/>
  <c r="Q80" i="11"/>
  <c r="P80" i="11"/>
  <c r="O80" i="11"/>
  <c r="K80" i="11"/>
  <c r="I80" i="11"/>
  <c r="H80" i="11" s="1"/>
  <c r="G80" i="11"/>
  <c r="F80" i="11"/>
  <c r="E80" i="11"/>
  <c r="D80" i="11"/>
  <c r="C80" i="11"/>
  <c r="B80" i="11" s="1"/>
  <c r="Q79" i="11"/>
  <c r="P79" i="11"/>
  <c r="O79" i="11"/>
  <c r="K79" i="11"/>
  <c r="I79" i="11"/>
  <c r="H79" i="11" s="1"/>
  <c r="G79" i="11"/>
  <c r="F79" i="11"/>
  <c r="E79" i="11"/>
  <c r="D79" i="11"/>
  <c r="C79" i="11"/>
  <c r="B79" i="11" s="1"/>
  <c r="Q78" i="11"/>
  <c r="P78" i="11"/>
  <c r="O78" i="11"/>
  <c r="K78" i="11"/>
  <c r="I78" i="11"/>
  <c r="H78" i="11" s="1"/>
  <c r="G78" i="11"/>
  <c r="F78" i="11"/>
  <c r="E78" i="11"/>
  <c r="D78" i="11"/>
  <c r="C78" i="11"/>
  <c r="B78" i="11" s="1"/>
  <c r="Q77" i="11"/>
  <c r="P77" i="11"/>
  <c r="O77" i="11"/>
  <c r="K77" i="11"/>
  <c r="I77" i="11"/>
  <c r="H77" i="11" s="1"/>
  <c r="G77" i="11"/>
  <c r="F77" i="11"/>
  <c r="E77" i="11"/>
  <c r="D77" i="11"/>
  <c r="C77" i="11"/>
  <c r="B77" i="11" s="1"/>
  <c r="Q76" i="11"/>
  <c r="P76" i="11"/>
  <c r="O76" i="11"/>
  <c r="K76" i="11"/>
  <c r="I76" i="11"/>
  <c r="H76" i="11" s="1"/>
  <c r="G76" i="11"/>
  <c r="F76" i="11"/>
  <c r="E76" i="11"/>
  <c r="D76" i="11"/>
  <c r="C76" i="11"/>
  <c r="B76" i="11" s="1"/>
  <c r="Q75" i="11"/>
  <c r="P75" i="11"/>
  <c r="O75" i="11"/>
  <c r="K75" i="11"/>
  <c r="I75" i="11"/>
  <c r="H75" i="11" s="1"/>
  <c r="G75" i="11"/>
  <c r="F75" i="11"/>
  <c r="E75" i="11"/>
  <c r="D75" i="11"/>
  <c r="C75" i="11"/>
  <c r="B75" i="11" s="1"/>
  <c r="Q74" i="11"/>
  <c r="P74" i="11"/>
  <c r="O74" i="11"/>
  <c r="K74" i="11"/>
  <c r="I74" i="11"/>
  <c r="H74" i="11" s="1"/>
  <c r="G74" i="11"/>
  <c r="F74" i="11"/>
  <c r="E74" i="11"/>
  <c r="D74" i="11"/>
  <c r="C74" i="11"/>
  <c r="B74" i="11" s="1"/>
  <c r="Q73" i="11"/>
  <c r="P73" i="11"/>
  <c r="O73" i="11"/>
  <c r="K73" i="11"/>
  <c r="I73" i="11"/>
  <c r="H73" i="11" s="1"/>
  <c r="G73" i="11"/>
  <c r="F73" i="11"/>
  <c r="E73" i="11"/>
  <c r="D73" i="11"/>
  <c r="C73" i="11"/>
  <c r="B73" i="11" s="1"/>
  <c r="Q72" i="11"/>
  <c r="P72" i="11"/>
  <c r="O72" i="11"/>
  <c r="K72" i="11"/>
  <c r="I72" i="11"/>
  <c r="H72" i="11" s="1"/>
  <c r="G72" i="11"/>
  <c r="F72" i="11"/>
  <c r="E72" i="11"/>
  <c r="D72" i="11"/>
  <c r="C72" i="11"/>
  <c r="B72" i="11" s="1"/>
  <c r="Q71" i="11"/>
  <c r="P71" i="11"/>
  <c r="O71" i="11"/>
  <c r="K71" i="11"/>
  <c r="I71" i="11"/>
  <c r="H71" i="11" s="1"/>
  <c r="G71" i="11"/>
  <c r="F71" i="11"/>
  <c r="E71" i="11"/>
  <c r="D71" i="11"/>
  <c r="C71" i="11"/>
  <c r="B71" i="11" s="1"/>
  <c r="Q70" i="11"/>
  <c r="P70" i="11"/>
  <c r="O70" i="11"/>
  <c r="K70" i="11"/>
  <c r="I70" i="11"/>
  <c r="H70" i="11" s="1"/>
  <c r="G70" i="11"/>
  <c r="F70" i="11"/>
  <c r="E70" i="11"/>
  <c r="D70" i="11"/>
  <c r="C70" i="11"/>
  <c r="B70" i="11" s="1"/>
  <c r="Q69" i="11"/>
  <c r="P69" i="11"/>
  <c r="O69" i="11"/>
  <c r="K69" i="11"/>
  <c r="I69" i="11"/>
  <c r="H69" i="11" s="1"/>
  <c r="G69" i="11"/>
  <c r="F69" i="11"/>
  <c r="E69" i="11"/>
  <c r="D69" i="11"/>
  <c r="C69" i="11"/>
  <c r="B69" i="11" s="1"/>
  <c r="Q68" i="11"/>
  <c r="P68" i="11"/>
  <c r="O68" i="11"/>
  <c r="K68" i="11"/>
  <c r="I68" i="11"/>
  <c r="H68" i="11" s="1"/>
  <c r="G68" i="11"/>
  <c r="F68" i="11"/>
  <c r="E68" i="11"/>
  <c r="D68" i="11"/>
  <c r="C68" i="11"/>
  <c r="B68" i="11" s="1"/>
  <c r="Q67" i="11"/>
  <c r="P67" i="11"/>
  <c r="O67" i="11"/>
  <c r="K67" i="11"/>
  <c r="I67" i="11"/>
  <c r="H67" i="11" s="1"/>
  <c r="G67" i="11"/>
  <c r="F67" i="11"/>
  <c r="E67" i="11"/>
  <c r="D67" i="11"/>
  <c r="C67" i="11"/>
  <c r="B67" i="11" s="1"/>
  <c r="Q66" i="11"/>
  <c r="P66" i="11"/>
  <c r="O66" i="11"/>
  <c r="K66" i="11"/>
  <c r="I66" i="11"/>
  <c r="H66" i="11" s="1"/>
  <c r="G66" i="11"/>
  <c r="F66" i="11"/>
  <c r="E66" i="11"/>
  <c r="D66" i="11"/>
  <c r="C66" i="11"/>
  <c r="B66" i="11" s="1"/>
  <c r="Q65" i="11"/>
  <c r="P65" i="11"/>
  <c r="O65" i="11"/>
  <c r="K65" i="11"/>
  <c r="I65" i="11"/>
  <c r="H65" i="11" s="1"/>
  <c r="G65" i="11"/>
  <c r="F65" i="11"/>
  <c r="E65" i="11"/>
  <c r="D65" i="11"/>
  <c r="C65" i="11"/>
  <c r="B65" i="11" s="1"/>
  <c r="Q64" i="11"/>
  <c r="P64" i="11"/>
  <c r="O64" i="11"/>
  <c r="K64" i="11"/>
  <c r="I64" i="11"/>
  <c r="H64" i="11" s="1"/>
  <c r="G64" i="11"/>
  <c r="F64" i="11"/>
  <c r="E64" i="11"/>
  <c r="D64" i="11"/>
  <c r="C64" i="11"/>
  <c r="B64" i="11" s="1"/>
  <c r="Q63" i="11"/>
  <c r="P63" i="11"/>
  <c r="O63" i="11"/>
  <c r="K63" i="11"/>
  <c r="I63" i="11"/>
  <c r="H63" i="11" s="1"/>
  <c r="G63" i="11"/>
  <c r="F63" i="11"/>
  <c r="E63" i="11"/>
  <c r="D63" i="11"/>
  <c r="C63" i="11"/>
  <c r="B63" i="11" s="1"/>
  <c r="Q62" i="11"/>
  <c r="P62" i="11"/>
  <c r="O62" i="11"/>
  <c r="K62" i="11"/>
  <c r="I62" i="11"/>
  <c r="H62" i="11" s="1"/>
  <c r="G62" i="11"/>
  <c r="F62" i="11"/>
  <c r="E62" i="11"/>
  <c r="D62" i="11"/>
  <c r="C62" i="11"/>
  <c r="B62" i="11" s="1"/>
  <c r="Q61" i="11"/>
  <c r="P61" i="11"/>
  <c r="O61" i="11"/>
  <c r="K61" i="11"/>
  <c r="I61" i="11"/>
  <c r="H61" i="11" s="1"/>
  <c r="G61" i="11"/>
  <c r="F61" i="11"/>
  <c r="E61" i="11"/>
  <c r="D61" i="11"/>
  <c r="C61" i="11"/>
  <c r="B61" i="11" s="1"/>
  <c r="Q60" i="11"/>
  <c r="P60" i="11"/>
  <c r="O60" i="11"/>
  <c r="K60" i="11"/>
  <c r="I60" i="11"/>
  <c r="H60" i="11" s="1"/>
  <c r="G60" i="11"/>
  <c r="F60" i="11"/>
  <c r="E60" i="11"/>
  <c r="D60" i="11"/>
  <c r="C60" i="11"/>
  <c r="B60" i="11" s="1"/>
  <c r="Q59" i="11"/>
  <c r="P59" i="11"/>
  <c r="O59" i="11"/>
  <c r="K59" i="11"/>
  <c r="I59" i="11"/>
  <c r="H59" i="11" s="1"/>
  <c r="G59" i="11"/>
  <c r="F59" i="11"/>
  <c r="E59" i="11"/>
  <c r="D59" i="11"/>
  <c r="C59" i="11"/>
  <c r="B59" i="11" s="1"/>
  <c r="Q58" i="11"/>
  <c r="P58" i="11"/>
  <c r="O58" i="11"/>
  <c r="K58" i="11"/>
  <c r="I58" i="11"/>
  <c r="H58" i="11" s="1"/>
  <c r="G58" i="11"/>
  <c r="F58" i="11"/>
  <c r="E58" i="11"/>
  <c r="D58" i="11"/>
  <c r="C58" i="11"/>
  <c r="B58" i="11" s="1"/>
  <c r="Q57" i="11"/>
  <c r="P57" i="11"/>
  <c r="O57" i="11"/>
  <c r="K57" i="11"/>
  <c r="I57" i="11"/>
  <c r="H57" i="11" s="1"/>
  <c r="G57" i="11"/>
  <c r="F57" i="11"/>
  <c r="E57" i="11"/>
  <c r="D57" i="11"/>
  <c r="C57" i="11"/>
  <c r="B57" i="11" s="1"/>
  <c r="Q56" i="11"/>
  <c r="P56" i="11"/>
  <c r="O56" i="11"/>
  <c r="K56" i="11"/>
  <c r="I56" i="11"/>
  <c r="H56" i="11" s="1"/>
  <c r="G56" i="11"/>
  <c r="F56" i="11"/>
  <c r="E56" i="11"/>
  <c r="D56" i="11"/>
  <c r="C56" i="11"/>
  <c r="B56" i="11" s="1"/>
  <c r="Q55" i="11"/>
  <c r="P55" i="11"/>
  <c r="O55" i="11"/>
  <c r="K55" i="11"/>
  <c r="I55" i="11"/>
  <c r="H55" i="11" s="1"/>
  <c r="G55" i="11"/>
  <c r="F55" i="11"/>
  <c r="E55" i="11"/>
  <c r="D55" i="11"/>
  <c r="C55" i="11"/>
  <c r="B55" i="11" s="1"/>
  <c r="Q54" i="11"/>
  <c r="P54" i="11"/>
  <c r="O54" i="11"/>
  <c r="K54" i="11"/>
  <c r="I54" i="11"/>
  <c r="H54" i="11" s="1"/>
  <c r="G54" i="11"/>
  <c r="F54" i="11"/>
  <c r="E54" i="11"/>
  <c r="D54" i="11"/>
  <c r="C54" i="11"/>
  <c r="B54" i="11" s="1"/>
  <c r="Q53" i="11"/>
  <c r="P53" i="11"/>
  <c r="O53" i="11"/>
  <c r="K53" i="11"/>
  <c r="I53" i="11"/>
  <c r="H53" i="11" s="1"/>
  <c r="G53" i="11"/>
  <c r="F53" i="11"/>
  <c r="E53" i="11"/>
  <c r="D53" i="11"/>
  <c r="C53" i="11"/>
  <c r="B53" i="11" s="1"/>
  <c r="Q52" i="11"/>
  <c r="P52" i="11"/>
  <c r="O52" i="11"/>
  <c r="K52" i="11"/>
  <c r="I52" i="11"/>
  <c r="H52" i="11" s="1"/>
  <c r="G52" i="11"/>
  <c r="F52" i="11"/>
  <c r="E52" i="11"/>
  <c r="D52" i="11"/>
  <c r="C52" i="11"/>
  <c r="B52" i="11" s="1"/>
  <c r="Q51" i="11"/>
  <c r="P51" i="11"/>
  <c r="O51" i="11"/>
  <c r="K51" i="11"/>
  <c r="I51" i="11"/>
  <c r="H51" i="11" s="1"/>
  <c r="G51" i="11"/>
  <c r="F51" i="11"/>
  <c r="E51" i="11"/>
  <c r="D51" i="11"/>
  <c r="C51" i="11"/>
  <c r="B51" i="11" s="1"/>
  <c r="Q50" i="11"/>
  <c r="P50" i="11"/>
  <c r="O50" i="11"/>
  <c r="K50" i="11"/>
  <c r="I50" i="11"/>
  <c r="H50" i="11" s="1"/>
  <c r="G50" i="11"/>
  <c r="F50" i="11"/>
  <c r="E50" i="11"/>
  <c r="D50" i="11"/>
  <c r="C50" i="11"/>
  <c r="B50" i="11" s="1"/>
  <c r="Q49" i="11"/>
  <c r="P49" i="11"/>
  <c r="O49" i="11"/>
  <c r="K49" i="11"/>
  <c r="I49" i="11"/>
  <c r="H49" i="11" s="1"/>
  <c r="G49" i="11"/>
  <c r="F49" i="11"/>
  <c r="E49" i="11"/>
  <c r="D49" i="11"/>
  <c r="C49" i="11"/>
  <c r="B49" i="11" s="1"/>
  <c r="Q48" i="11"/>
  <c r="P48" i="11"/>
  <c r="O48" i="11"/>
  <c r="K48" i="11"/>
  <c r="I48" i="11"/>
  <c r="H48" i="11" s="1"/>
  <c r="G48" i="11"/>
  <c r="F48" i="11"/>
  <c r="E48" i="11"/>
  <c r="D48" i="11"/>
  <c r="C48" i="11"/>
  <c r="B48" i="11" s="1"/>
  <c r="Q47" i="11"/>
  <c r="P47" i="11"/>
  <c r="O47" i="11"/>
  <c r="K47" i="11"/>
  <c r="I47" i="11"/>
  <c r="H47" i="11" s="1"/>
  <c r="G47" i="11"/>
  <c r="F47" i="11"/>
  <c r="E47" i="11"/>
  <c r="D47" i="11"/>
  <c r="C47" i="11"/>
  <c r="B47" i="11" s="1"/>
  <c r="Q46" i="11"/>
  <c r="P46" i="11"/>
  <c r="O46" i="11"/>
  <c r="K46" i="11"/>
  <c r="I46" i="11"/>
  <c r="H46" i="11" s="1"/>
  <c r="G46" i="11"/>
  <c r="F46" i="11"/>
  <c r="E46" i="11"/>
  <c r="D46" i="11"/>
  <c r="C46" i="11"/>
  <c r="B46" i="11" s="1"/>
  <c r="Q45" i="11"/>
  <c r="P45" i="11"/>
  <c r="O45" i="11"/>
  <c r="K45" i="11"/>
  <c r="I45" i="11"/>
  <c r="H45" i="11" s="1"/>
  <c r="G45" i="11"/>
  <c r="F45" i="11"/>
  <c r="E45" i="11"/>
  <c r="D45" i="11"/>
  <c r="C45" i="11"/>
  <c r="B45" i="11" s="1"/>
  <c r="Q44" i="11"/>
  <c r="P44" i="11"/>
  <c r="O44" i="11"/>
  <c r="K44" i="11"/>
  <c r="I44" i="11"/>
  <c r="H44" i="11" s="1"/>
  <c r="G44" i="11"/>
  <c r="F44" i="11"/>
  <c r="E44" i="11"/>
  <c r="D44" i="11"/>
  <c r="C44" i="11"/>
  <c r="B44" i="11" s="1"/>
  <c r="Q43" i="11"/>
  <c r="P43" i="11"/>
  <c r="O43" i="11"/>
  <c r="K43" i="11"/>
  <c r="I43" i="11"/>
  <c r="H43" i="11" s="1"/>
  <c r="G43" i="11"/>
  <c r="F43" i="11"/>
  <c r="E43" i="11"/>
  <c r="D43" i="11"/>
  <c r="C43" i="11"/>
  <c r="B43" i="11" s="1"/>
  <c r="Q42" i="11"/>
  <c r="P42" i="11"/>
  <c r="O42" i="11"/>
  <c r="K42" i="11"/>
  <c r="I42" i="11"/>
  <c r="H42" i="11" s="1"/>
  <c r="G42" i="11"/>
  <c r="F42" i="11"/>
  <c r="E42" i="11"/>
  <c r="D42" i="11"/>
  <c r="C42" i="11"/>
  <c r="B42" i="11" s="1"/>
  <c r="Q41" i="11"/>
  <c r="P41" i="11"/>
  <c r="O41" i="11"/>
  <c r="K41" i="11"/>
  <c r="I41" i="11"/>
  <c r="H41" i="11" s="1"/>
  <c r="G41" i="11"/>
  <c r="F41" i="11"/>
  <c r="E41" i="11"/>
  <c r="D41" i="11"/>
  <c r="C41" i="11"/>
  <c r="B41" i="11" s="1"/>
  <c r="Q40" i="11"/>
  <c r="P40" i="11"/>
  <c r="O40" i="11"/>
  <c r="K40" i="11"/>
  <c r="I40" i="11"/>
  <c r="H40" i="11" s="1"/>
  <c r="G40" i="11"/>
  <c r="F40" i="11"/>
  <c r="E40" i="11"/>
  <c r="D40" i="11"/>
  <c r="C40" i="11"/>
  <c r="B40" i="11" s="1"/>
  <c r="Q39" i="11"/>
  <c r="P39" i="11"/>
  <c r="O39" i="11"/>
  <c r="K39" i="11"/>
  <c r="I39" i="11"/>
  <c r="H39" i="11" s="1"/>
  <c r="G39" i="11"/>
  <c r="F39" i="11"/>
  <c r="E39" i="11"/>
  <c r="D39" i="11"/>
  <c r="C39" i="11"/>
  <c r="B39" i="11" s="1"/>
  <c r="Q38" i="11"/>
  <c r="P38" i="11"/>
  <c r="O38" i="11"/>
  <c r="K38" i="11"/>
  <c r="I38" i="11"/>
  <c r="H38" i="11" s="1"/>
  <c r="G38" i="11"/>
  <c r="F38" i="11"/>
  <c r="E38" i="11"/>
  <c r="D38" i="11"/>
  <c r="C38" i="11"/>
  <c r="B38" i="11" s="1"/>
  <c r="Q37" i="11"/>
  <c r="P37" i="11"/>
  <c r="O37" i="11"/>
  <c r="K37" i="11"/>
  <c r="I37" i="11"/>
  <c r="H37" i="11" s="1"/>
  <c r="G37" i="11"/>
  <c r="F37" i="11"/>
  <c r="E37" i="11"/>
  <c r="D37" i="11"/>
  <c r="C37" i="11"/>
  <c r="B37" i="11" s="1"/>
  <c r="Q36" i="11"/>
  <c r="P36" i="11"/>
  <c r="O36" i="11"/>
  <c r="K36" i="11"/>
  <c r="I36" i="11"/>
  <c r="H36" i="11" s="1"/>
  <c r="G36" i="11"/>
  <c r="F36" i="11"/>
  <c r="E36" i="11"/>
  <c r="D36" i="11"/>
  <c r="C36" i="11"/>
  <c r="B36" i="11" s="1"/>
  <c r="Q35" i="11"/>
  <c r="P35" i="11"/>
  <c r="O35" i="11"/>
  <c r="K35" i="11"/>
  <c r="I35" i="11"/>
  <c r="H35" i="11" s="1"/>
  <c r="G35" i="11"/>
  <c r="F35" i="11"/>
  <c r="E35" i="11"/>
  <c r="D35" i="11"/>
  <c r="C35" i="11"/>
  <c r="B35" i="11" s="1"/>
  <c r="Q34" i="11"/>
  <c r="P34" i="11"/>
  <c r="O34" i="11"/>
  <c r="K34" i="11"/>
  <c r="I34" i="11"/>
  <c r="H34" i="11" s="1"/>
  <c r="G34" i="11"/>
  <c r="F34" i="11"/>
  <c r="E34" i="11"/>
  <c r="D34" i="11"/>
  <c r="C34" i="11"/>
  <c r="B34" i="11" s="1"/>
  <c r="Q33" i="11"/>
  <c r="P33" i="11"/>
  <c r="O33" i="11"/>
  <c r="K33" i="11"/>
  <c r="I33" i="11"/>
  <c r="H33" i="11" s="1"/>
  <c r="G33" i="11"/>
  <c r="F33" i="11"/>
  <c r="E33" i="11"/>
  <c r="D33" i="11"/>
  <c r="C33" i="11"/>
  <c r="B33" i="11" s="1"/>
  <c r="Q32" i="11"/>
  <c r="P32" i="11"/>
  <c r="O32" i="11"/>
  <c r="K32" i="11"/>
  <c r="I32" i="11"/>
  <c r="H32" i="11" s="1"/>
  <c r="G32" i="11"/>
  <c r="F32" i="11"/>
  <c r="E32" i="11"/>
  <c r="D32" i="11"/>
  <c r="C32" i="11"/>
  <c r="B32" i="11" s="1"/>
  <c r="Q31" i="11"/>
  <c r="P31" i="11"/>
  <c r="O31" i="11"/>
  <c r="K31" i="11"/>
  <c r="I31" i="11"/>
  <c r="H31" i="11" s="1"/>
  <c r="G31" i="11"/>
  <c r="F31" i="11"/>
  <c r="E31" i="11"/>
  <c r="D31" i="11"/>
  <c r="C31" i="11"/>
  <c r="B31" i="11" s="1"/>
  <c r="Q30" i="11"/>
  <c r="P30" i="11"/>
  <c r="O30" i="11"/>
  <c r="K30" i="11"/>
  <c r="I30" i="11"/>
  <c r="H30" i="11" s="1"/>
  <c r="G30" i="11"/>
  <c r="F30" i="11"/>
  <c r="E30" i="11"/>
  <c r="D30" i="11"/>
  <c r="C30" i="11"/>
  <c r="B30" i="11" s="1"/>
  <c r="Q29" i="11"/>
  <c r="P29" i="11"/>
  <c r="O29" i="11"/>
  <c r="K29" i="11"/>
  <c r="I29" i="11"/>
  <c r="H29" i="11" s="1"/>
  <c r="G29" i="11"/>
  <c r="F29" i="11"/>
  <c r="E29" i="11"/>
  <c r="D29" i="11"/>
  <c r="C29" i="11"/>
  <c r="B29" i="11" s="1"/>
  <c r="Q28" i="11"/>
  <c r="P28" i="11"/>
  <c r="O28" i="11"/>
  <c r="K28" i="11"/>
  <c r="I28" i="11"/>
  <c r="H28" i="11" s="1"/>
  <c r="G28" i="11"/>
  <c r="F28" i="11"/>
  <c r="E28" i="11"/>
  <c r="D28" i="11"/>
  <c r="C28" i="11"/>
  <c r="B28" i="11" s="1"/>
  <c r="Q27" i="11"/>
  <c r="P27" i="11"/>
  <c r="O27" i="11"/>
  <c r="K27" i="11"/>
  <c r="I27" i="11"/>
  <c r="H27" i="11" s="1"/>
  <c r="G27" i="11"/>
  <c r="F27" i="11"/>
  <c r="E27" i="11"/>
  <c r="D27" i="11"/>
  <c r="C27" i="11"/>
  <c r="B27" i="11" s="1"/>
  <c r="Q26" i="11"/>
  <c r="P26" i="11"/>
  <c r="O26" i="11"/>
  <c r="K26" i="11"/>
  <c r="I26" i="11"/>
  <c r="H26" i="11" s="1"/>
  <c r="G26" i="11"/>
  <c r="F26" i="11"/>
  <c r="E26" i="11"/>
  <c r="D26" i="11"/>
  <c r="C26" i="11"/>
  <c r="B26" i="11" s="1"/>
  <c r="Q25" i="11"/>
  <c r="P25" i="11"/>
  <c r="O25" i="11"/>
  <c r="K25" i="11"/>
  <c r="I25" i="11"/>
  <c r="H25" i="11" s="1"/>
  <c r="G25" i="11"/>
  <c r="F25" i="11"/>
  <c r="E25" i="11"/>
  <c r="D25" i="11"/>
  <c r="C25" i="11"/>
  <c r="B25" i="11" s="1"/>
  <c r="Q24" i="11"/>
  <c r="P24" i="11"/>
  <c r="O24" i="11"/>
  <c r="K24" i="11"/>
  <c r="I24" i="11"/>
  <c r="H24" i="11" s="1"/>
  <c r="G24" i="11"/>
  <c r="F24" i="11"/>
  <c r="E24" i="11"/>
  <c r="D24" i="11"/>
  <c r="C24" i="11"/>
  <c r="B24" i="11" s="1"/>
  <c r="Q23" i="11"/>
  <c r="P23" i="11"/>
  <c r="O23" i="11"/>
  <c r="K23" i="11"/>
  <c r="I23" i="11"/>
  <c r="H23" i="11" s="1"/>
  <c r="G23" i="11"/>
  <c r="F23" i="11"/>
  <c r="E23" i="11"/>
  <c r="D23" i="11"/>
  <c r="C23" i="11"/>
  <c r="B23" i="11" s="1"/>
  <c r="Q22" i="11"/>
  <c r="P22" i="11"/>
  <c r="O22" i="11"/>
  <c r="K22" i="11"/>
  <c r="I22" i="11"/>
  <c r="H22" i="11" s="1"/>
  <c r="G22" i="11"/>
  <c r="F22" i="11"/>
  <c r="E22" i="11"/>
  <c r="D22" i="11"/>
  <c r="C22" i="11"/>
  <c r="B22" i="11" s="1"/>
  <c r="Q21" i="11"/>
  <c r="P21" i="11"/>
  <c r="O21" i="11"/>
  <c r="K21" i="11"/>
  <c r="I21" i="11"/>
  <c r="H21" i="11" s="1"/>
  <c r="G21" i="11"/>
  <c r="F21" i="11"/>
  <c r="E21" i="11"/>
  <c r="D21" i="11"/>
  <c r="C21" i="11"/>
  <c r="B21" i="11" s="1"/>
  <c r="Q20" i="11"/>
  <c r="P20" i="11"/>
  <c r="O20" i="11"/>
  <c r="K20" i="11"/>
  <c r="I20" i="11"/>
  <c r="H20" i="11" s="1"/>
  <c r="G20" i="11"/>
  <c r="F20" i="11"/>
  <c r="E20" i="11"/>
  <c r="D20" i="11"/>
  <c r="C20" i="11"/>
  <c r="B20" i="11" s="1"/>
  <c r="Q19" i="11"/>
  <c r="P19" i="11"/>
  <c r="O19" i="11"/>
  <c r="K19" i="11"/>
  <c r="I19" i="11"/>
  <c r="H19" i="11" s="1"/>
  <c r="G19" i="11"/>
  <c r="F19" i="11"/>
  <c r="E19" i="11"/>
  <c r="D19" i="11"/>
  <c r="C19" i="11"/>
  <c r="B19" i="11" s="1"/>
  <c r="Q18" i="11"/>
  <c r="P18" i="11"/>
  <c r="O18" i="11"/>
  <c r="K18" i="11"/>
  <c r="I18" i="11"/>
  <c r="H18" i="11" s="1"/>
  <c r="G18" i="11"/>
  <c r="F18" i="11"/>
  <c r="E18" i="11"/>
  <c r="D18" i="11"/>
  <c r="C18" i="11"/>
  <c r="B18" i="11" s="1"/>
  <c r="Q17" i="11"/>
  <c r="P17" i="11"/>
  <c r="O17" i="11"/>
  <c r="K17" i="11"/>
  <c r="I17" i="11"/>
  <c r="H17" i="11" s="1"/>
  <c r="G17" i="11"/>
  <c r="F17" i="11"/>
  <c r="E17" i="11"/>
  <c r="D17" i="11"/>
  <c r="C17" i="11"/>
  <c r="B17" i="11" s="1"/>
  <c r="Q16" i="11"/>
  <c r="P16" i="11"/>
  <c r="O16" i="11"/>
  <c r="K16" i="11"/>
  <c r="I16" i="11"/>
  <c r="H16" i="11" s="1"/>
  <c r="G16" i="11"/>
  <c r="F16" i="11"/>
  <c r="E16" i="11"/>
  <c r="D16" i="11"/>
  <c r="C16" i="11"/>
  <c r="B16" i="11" s="1"/>
  <c r="Q15" i="11"/>
  <c r="P15" i="11"/>
  <c r="O15" i="11"/>
  <c r="K15" i="11"/>
  <c r="I15" i="11"/>
  <c r="H15" i="11" s="1"/>
  <c r="G15" i="11"/>
  <c r="F15" i="11"/>
  <c r="E15" i="11"/>
  <c r="D15" i="11"/>
  <c r="C15" i="11"/>
  <c r="B15" i="11" s="1"/>
  <c r="Q14" i="11"/>
  <c r="P14" i="11"/>
  <c r="O14" i="11"/>
  <c r="K14" i="11"/>
  <c r="I14" i="11"/>
  <c r="H14" i="11" s="1"/>
  <c r="G14" i="11"/>
  <c r="F14" i="11"/>
  <c r="E14" i="11"/>
  <c r="D14" i="11"/>
  <c r="C14" i="11"/>
  <c r="B14" i="11" s="1"/>
  <c r="Q13" i="11"/>
  <c r="P13" i="11"/>
  <c r="O13" i="11"/>
  <c r="K13" i="11"/>
  <c r="I13" i="11"/>
  <c r="H13" i="11" s="1"/>
  <c r="G13" i="11"/>
  <c r="F13" i="11"/>
  <c r="E13" i="11"/>
  <c r="D13" i="11"/>
  <c r="C13" i="11"/>
  <c r="B13" i="11" s="1"/>
  <c r="Q12" i="11"/>
  <c r="P12" i="11"/>
  <c r="O12" i="11"/>
  <c r="K12" i="11"/>
  <c r="I12" i="11"/>
  <c r="H12" i="11" s="1"/>
  <c r="G12" i="11"/>
  <c r="F12" i="11"/>
  <c r="E12" i="11"/>
  <c r="D12" i="11"/>
  <c r="C12" i="11"/>
  <c r="B12" i="11" s="1"/>
  <c r="Q11" i="11"/>
  <c r="P11" i="11"/>
  <c r="O11" i="11"/>
  <c r="K11" i="11"/>
  <c r="I11" i="11"/>
  <c r="H11" i="11" s="1"/>
  <c r="G11" i="11"/>
  <c r="F11" i="11"/>
  <c r="E11" i="11"/>
  <c r="D11" i="11"/>
  <c r="C11" i="11"/>
  <c r="B11" i="11" s="1"/>
  <c r="Q10" i="11"/>
  <c r="P10" i="11"/>
  <c r="O10" i="11"/>
  <c r="K10" i="11"/>
  <c r="I10" i="11"/>
  <c r="H10" i="11" s="1"/>
  <c r="G10" i="11"/>
  <c r="F10" i="11"/>
  <c r="E10" i="11"/>
  <c r="D10" i="11"/>
  <c r="C10" i="11"/>
  <c r="B10" i="11" s="1"/>
  <c r="Q9" i="11"/>
  <c r="P9" i="11"/>
  <c r="O9" i="11"/>
  <c r="K9" i="11"/>
  <c r="I9" i="11"/>
  <c r="H9" i="11" s="1"/>
  <c r="G9" i="11"/>
  <c r="F9" i="11"/>
  <c r="E9" i="11"/>
  <c r="D9" i="11"/>
  <c r="C9" i="11"/>
  <c r="B9" i="11" s="1"/>
  <c r="Q8" i="11"/>
  <c r="P8" i="11"/>
  <c r="O8" i="11"/>
  <c r="K8" i="11"/>
  <c r="I8" i="11"/>
  <c r="H8" i="11" s="1"/>
  <c r="G8" i="11"/>
  <c r="F8" i="11"/>
  <c r="E8" i="11"/>
  <c r="D8" i="11"/>
  <c r="C8" i="11"/>
  <c r="B8" i="11" s="1"/>
  <c r="Q7" i="11"/>
  <c r="P7" i="11"/>
  <c r="O7" i="11"/>
  <c r="K7" i="11"/>
  <c r="I7" i="11"/>
  <c r="H7" i="11" s="1"/>
  <c r="G7" i="11"/>
  <c r="F7" i="11"/>
  <c r="E7" i="11"/>
  <c r="D7" i="11"/>
  <c r="C7" i="11"/>
  <c r="B7" i="11" s="1"/>
  <c r="P6" i="11"/>
  <c r="O6" i="11"/>
  <c r="K6" i="11"/>
  <c r="G6" i="1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2" i="11"/>
  <c r="L371" i="11"/>
  <c r="L370" i="11"/>
  <c r="L369" i="11"/>
  <c r="L368" i="11"/>
  <c r="L367" i="11"/>
  <c r="L366" i="11"/>
  <c r="L365" i="11"/>
  <c r="L364" i="11"/>
  <c r="L363" i="11"/>
  <c r="L362" i="11"/>
  <c r="L361" i="11"/>
  <c r="L360" i="11"/>
  <c r="L359" i="11"/>
  <c r="L358" i="11"/>
  <c r="L357" i="11"/>
  <c r="L356" i="11"/>
  <c r="L355" i="11"/>
  <c r="L354" i="11"/>
  <c r="L353" i="11"/>
  <c r="L352" i="11"/>
  <c r="L351" i="11"/>
  <c r="L350" i="11"/>
  <c r="L349" i="11"/>
  <c r="L348" i="11"/>
  <c r="L347" i="11"/>
  <c r="L346" i="11"/>
  <c r="L345" i="11"/>
  <c r="L344" i="11"/>
  <c r="L343" i="11"/>
  <c r="L342" i="11"/>
  <c r="L341" i="11"/>
  <c r="L340" i="11"/>
  <c r="L339" i="11"/>
  <c r="L338" i="11"/>
  <c r="L337" i="11"/>
  <c r="L336" i="11"/>
  <c r="L335" i="11"/>
  <c r="L334" i="11"/>
  <c r="L333" i="11"/>
  <c r="L332" i="11"/>
  <c r="L331" i="11"/>
  <c r="L330" i="11"/>
  <c r="L329" i="11"/>
  <c r="L328" i="11"/>
  <c r="L327" i="11"/>
  <c r="L326" i="11"/>
  <c r="L325" i="11"/>
  <c r="L324" i="11"/>
  <c r="L323" i="11"/>
  <c r="L322" i="11"/>
  <c r="L321" i="11"/>
  <c r="L320" i="11"/>
  <c r="L319" i="11"/>
  <c r="L318" i="11"/>
  <c r="L317" i="11"/>
  <c r="L316" i="11"/>
  <c r="L315" i="11"/>
  <c r="L314" i="11"/>
  <c r="L313" i="11"/>
  <c r="L312" i="11"/>
  <c r="L311" i="11"/>
  <c r="L310" i="11"/>
  <c r="L309" i="11"/>
  <c r="L308" i="11"/>
  <c r="L307" i="11"/>
  <c r="L306" i="11"/>
  <c r="L305" i="11"/>
  <c r="L304" i="11"/>
  <c r="L303" i="11"/>
  <c r="L302" i="11"/>
  <c r="L301" i="11"/>
  <c r="L300" i="11"/>
  <c r="L299" i="11"/>
  <c r="L298" i="11"/>
  <c r="L297" i="11"/>
  <c r="L296" i="11"/>
  <c r="L295" i="11"/>
  <c r="L294" i="11"/>
  <c r="L293" i="11"/>
  <c r="L292" i="11"/>
  <c r="L291" i="11"/>
  <c r="L290"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66" i="11"/>
  <c r="L265" i="11"/>
  <c r="L264" i="11"/>
  <c r="L263" i="11"/>
  <c r="L262" i="11"/>
  <c r="L261" i="11"/>
  <c r="L260" i="11"/>
  <c r="L259" i="11"/>
  <c r="L258" i="11"/>
  <c r="L257" i="11"/>
  <c r="L256" i="11"/>
  <c r="L255" i="11"/>
  <c r="L254" i="11"/>
  <c r="L253" i="11"/>
  <c r="L252" i="11"/>
  <c r="L251" i="11"/>
  <c r="L250" i="11"/>
  <c r="L249" i="11"/>
  <c r="L248" i="11"/>
  <c r="L247" i="11"/>
  <c r="L246" i="11"/>
  <c r="L245" i="11"/>
  <c r="L244" i="11"/>
  <c r="L243" i="11"/>
  <c r="L242" i="11"/>
  <c r="L241" i="11"/>
  <c r="L240" i="11"/>
  <c r="L239" i="11"/>
  <c r="L238" i="11"/>
  <c r="L237" i="11"/>
  <c r="L236" i="11"/>
  <c r="L235" i="11"/>
  <c r="L234" i="11"/>
  <c r="L233" i="11"/>
  <c r="L232" i="11"/>
  <c r="L231" i="11"/>
  <c r="L230" i="11"/>
  <c r="L229" i="11"/>
  <c r="L228" i="11"/>
  <c r="L227" i="11"/>
  <c r="L226" i="11"/>
  <c r="L225" i="11"/>
  <c r="L224" i="11"/>
  <c r="L223" i="11"/>
  <c r="L222" i="11"/>
  <c r="L221" i="11"/>
  <c r="L220" i="11"/>
  <c r="L219" i="11"/>
  <c r="L218" i="11"/>
  <c r="L217" i="11"/>
  <c r="L216" i="11"/>
  <c r="L215" i="11"/>
  <c r="L214" i="11"/>
  <c r="L213" i="11"/>
  <c r="L212" i="11"/>
  <c r="L211" i="11"/>
  <c r="L210" i="11"/>
  <c r="L209" i="11"/>
  <c r="L208" i="11"/>
  <c r="L207" i="11"/>
  <c r="L206" i="11"/>
  <c r="L205" i="11"/>
  <c r="L204" i="11"/>
  <c r="L203" i="11"/>
  <c r="L202" i="11"/>
  <c r="L201" i="11"/>
  <c r="L200" i="11"/>
  <c r="L199" i="11"/>
  <c r="L198" i="11"/>
  <c r="L197" i="11"/>
  <c r="L196" i="11"/>
  <c r="L195" i="11"/>
  <c r="L194" i="11"/>
  <c r="L193" i="11"/>
  <c r="L192" i="11"/>
  <c r="L191" i="11"/>
  <c r="L190" i="11"/>
  <c r="L189" i="11"/>
  <c r="L188" i="11"/>
  <c r="L187" i="11"/>
  <c r="L186" i="11"/>
  <c r="L185" i="11"/>
  <c r="L184" i="11"/>
  <c r="L183" i="11"/>
  <c r="L182" i="11"/>
  <c r="L181" i="11"/>
  <c r="L180" i="11"/>
  <c r="L179" i="11"/>
  <c r="L178" i="11"/>
  <c r="L177" i="11"/>
  <c r="L176" i="11"/>
  <c r="L175" i="11"/>
  <c r="L174" i="11"/>
  <c r="L173" i="11"/>
  <c r="L172" i="11"/>
  <c r="L171" i="11"/>
  <c r="L170" i="11"/>
  <c r="L169" i="11"/>
  <c r="L168" i="11"/>
  <c r="L167" i="11"/>
  <c r="L166" i="11"/>
  <c r="L165" i="11"/>
  <c r="L164" i="11"/>
  <c r="L163" i="11"/>
  <c r="L162" i="11"/>
  <c r="L161" i="11"/>
  <c r="L160" i="11"/>
  <c r="L159" i="11"/>
  <c r="L158" i="11"/>
  <c r="L157" i="11"/>
  <c r="L156" i="11"/>
  <c r="L155" i="11"/>
  <c r="L154" i="11"/>
  <c r="L153" i="11"/>
  <c r="L152" i="11"/>
  <c r="L151" i="11"/>
  <c r="L150" i="11"/>
  <c r="L149" i="11"/>
  <c r="L148" i="11"/>
  <c r="L147" i="11"/>
  <c r="L146" i="11"/>
  <c r="L145" i="11"/>
  <c r="L144" i="11"/>
  <c r="L143" i="11"/>
  <c r="L142" i="11"/>
  <c r="L141" i="11"/>
  <c r="L140" i="11"/>
  <c r="L139" i="11"/>
  <c r="L138" i="11"/>
  <c r="L137" i="11"/>
  <c r="L136" i="11"/>
  <c r="L135" i="11"/>
  <c r="L134" i="11"/>
  <c r="L133" i="11"/>
  <c r="L132" i="11"/>
  <c r="L131" i="11"/>
  <c r="L130" i="11"/>
  <c r="L129" i="11"/>
  <c r="L128" i="11"/>
  <c r="L127" i="11"/>
  <c r="L126" i="11"/>
  <c r="L125" i="11"/>
  <c r="L124" i="11"/>
  <c r="L123" i="11"/>
  <c r="L122" i="11"/>
  <c r="L121" i="11"/>
  <c r="L120" i="11"/>
  <c r="L119" i="11"/>
  <c r="L118" i="11"/>
  <c r="L117" i="11"/>
  <c r="L116" i="11"/>
  <c r="L115" i="11"/>
  <c r="L114" i="11"/>
  <c r="L113" i="11"/>
  <c r="L112" i="11"/>
  <c r="L111" i="11"/>
  <c r="L110" i="11"/>
  <c r="L109" i="11"/>
  <c r="L108" i="11"/>
  <c r="L107" i="11"/>
  <c r="L106" i="11"/>
  <c r="L105" i="11"/>
  <c r="L104" i="11"/>
  <c r="L103" i="11"/>
  <c r="L102" i="11"/>
  <c r="L101" i="11"/>
  <c r="L100" i="11"/>
  <c r="L99" i="11"/>
  <c r="L98" i="11"/>
  <c r="L97" i="11"/>
  <c r="L96" i="11"/>
  <c r="L95" i="11"/>
  <c r="L94" i="11"/>
  <c r="L93" i="11"/>
  <c r="L92" i="11"/>
  <c r="L91" i="11"/>
  <c r="L90" i="11"/>
  <c r="L89" i="11"/>
  <c r="L88" i="11"/>
  <c r="L87" i="11"/>
  <c r="L86" i="11"/>
  <c r="L85" i="11"/>
  <c r="L84" i="11"/>
  <c r="L83" i="11"/>
  <c r="L82" i="11"/>
  <c r="L81" i="11"/>
  <c r="L80" i="11"/>
  <c r="L79" i="11"/>
  <c r="L78" i="11"/>
  <c r="L77" i="11"/>
  <c r="L76" i="11"/>
  <c r="L75" i="11"/>
  <c r="L74" i="11"/>
  <c r="L73" i="11"/>
  <c r="L72" i="11"/>
  <c r="L71" i="11"/>
  <c r="L70" i="11"/>
  <c r="L69" i="11"/>
  <c r="L68" i="11"/>
  <c r="L67" i="11"/>
  <c r="L66" i="11"/>
  <c r="L65" i="11"/>
  <c r="L64" i="11"/>
  <c r="L63" i="11"/>
  <c r="L62" i="11"/>
  <c r="L61" i="11"/>
  <c r="L60" i="11"/>
  <c r="L59" i="11"/>
  <c r="L58" i="11"/>
  <c r="L57" i="11"/>
  <c r="L56" i="11"/>
  <c r="L55" i="11"/>
  <c r="L54" i="11"/>
  <c r="L53" i="11"/>
  <c r="L52" i="11"/>
  <c r="L51" i="11"/>
  <c r="L50" i="11"/>
  <c r="L49" i="11"/>
  <c r="L48" i="11"/>
  <c r="L47" i="11"/>
  <c r="L46" i="11"/>
  <c r="L45" i="11"/>
  <c r="L44" i="11"/>
  <c r="L43" i="1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6" i="11"/>
  <c r="L7" i="11"/>
  <c r="L8" i="11"/>
  <c r="L9" i="11"/>
  <c r="L10" i="11"/>
  <c r="L11" i="11"/>
  <c r="L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4" i="1"/>
  <c r="X33" i="1"/>
  <c r="X32" i="1"/>
  <c r="X31" i="1"/>
  <c r="X30" i="1"/>
  <c r="X29" i="1"/>
  <c r="X28" i="1"/>
  <c r="X27" i="1"/>
  <c r="X26" i="1"/>
  <c r="X25" i="1"/>
  <c r="X24" i="1"/>
  <c r="X23" i="1"/>
  <c r="X22" i="1"/>
  <c r="X21" i="1"/>
  <c r="X20" i="1"/>
  <c r="X19" i="1"/>
  <c r="X18" i="1"/>
  <c r="X17" i="1"/>
  <c r="X16" i="1"/>
  <c r="X15" i="1"/>
  <c r="X14" i="1"/>
  <c r="X13" i="1"/>
  <c r="X12" i="1"/>
  <c r="X11" i="1"/>
  <c r="X35"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M505" i="11"/>
  <c r="M504" i="11"/>
  <c r="M503" i="11"/>
  <c r="M502" i="11"/>
  <c r="M501" i="11"/>
  <c r="M500" i="11"/>
  <c r="M499" i="11"/>
  <c r="M498" i="11"/>
  <c r="M497" i="11"/>
  <c r="M496" i="11"/>
  <c r="M495" i="11"/>
  <c r="M494" i="11"/>
  <c r="M493" i="11"/>
  <c r="M492" i="11"/>
  <c r="M491" i="11"/>
  <c r="M490" i="11"/>
  <c r="M489" i="11"/>
  <c r="M488" i="11"/>
  <c r="M487" i="11"/>
  <c r="M486" i="11"/>
  <c r="M485" i="11"/>
  <c r="M484" i="11"/>
  <c r="M483" i="11"/>
  <c r="M482" i="11"/>
  <c r="M481" i="11"/>
  <c r="M480" i="11"/>
  <c r="M479" i="11"/>
  <c r="M478" i="11"/>
  <c r="M477" i="11"/>
  <c r="M476" i="11"/>
  <c r="M475" i="11"/>
  <c r="M474" i="11"/>
  <c r="M473" i="11"/>
  <c r="M472" i="11"/>
  <c r="M471" i="11"/>
  <c r="M470" i="11"/>
  <c r="M469" i="11"/>
  <c r="M468" i="11"/>
  <c r="M467" i="11"/>
  <c r="M466" i="11"/>
  <c r="M465" i="11"/>
  <c r="M464" i="11"/>
  <c r="M463" i="11"/>
  <c r="M462" i="11"/>
  <c r="M461" i="11"/>
  <c r="M460" i="11"/>
  <c r="M459" i="11"/>
  <c r="M458" i="11"/>
  <c r="M457" i="11"/>
  <c r="M456" i="11"/>
  <c r="M455" i="11"/>
  <c r="M454" i="11"/>
  <c r="M453" i="11"/>
  <c r="M452" i="11"/>
  <c r="M451" i="11"/>
  <c r="M450" i="11"/>
  <c r="M449" i="11"/>
  <c r="M448" i="11"/>
  <c r="M447" i="11"/>
  <c r="M446" i="11"/>
  <c r="M445" i="11"/>
  <c r="M444" i="11"/>
  <c r="M443" i="11"/>
  <c r="M442" i="11"/>
  <c r="M441" i="11"/>
  <c r="M440" i="11"/>
  <c r="M439" i="11"/>
  <c r="M438" i="11"/>
  <c r="M437" i="11"/>
  <c r="M436" i="11"/>
  <c r="M435" i="11"/>
  <c r="M434" i="11"/>
  <c r="M433" i="11"/>
  <c r="M432" i="11"/>
  <c r="M431" i="11"/>
  <c r="M430" i="11"/>
  <c r="M429" i="11"/>
  <c r="M428" i="11"/>
  <c r="M427" i="11"/>
  <c r="M426" i="11"/>
  <c r="M425" i="11"/>
  <c r="M424" i="11"/>
  <c r="M423" i="11"/>
  <c r="M422" i="11"/>
  <c r="M421" i="11"/>
  <c r="M420" i="11"/>
  <c r="M419" i="11"/>
  <c r="M418" i="11"/>
  <c r="M417" i="11"/>
  <c r="M416" i="11"/>
  <c r="M415" i="11"/>
  <c r="M414" i="11"/>
  <c r="M413" i="11"/>
  <c r="M412" i="11"/>
  <c r="M411" i="11"/>
  <c r="M410" i="11"/>
  <c r="M409" i="11"/>
  <c r="M408" i="11"/>
  <c r="M407" i="11"/>
  <c r="M406" i="11"/>
  <c r="M405" i="11"/>
  <c r="M404" i="11"/>
  <c r="M403" i="11"/>
  <c r="M402" i="11"/>
  <c r="M401" i="11"/>
  <c r="M400" i="11"/>
  <c r="M399" i="11"/>
  <c r="M398" i="11"/>
  <c r="M397" i="11"/>
  <c r="M396" i="11"/>
  <c r="M395" i="11"/>
  <c r="M394" i="11"/>
  <c r="M393" i="11"/>
  <c r="M392" i="11"/>
  <c r="M391" i="11"/>
  <c r="M390" i="11"/>
  <c r="M389" i="11"/>
  <c r="M388" i="11"/>
  <c r="M387" i="11"/>
  <c r="M386" i="11"/>
  <c r="M385" i="11"/>
  <c r="M384" i="11"/>
  <c r="M383" i="11"/>
  <c r="M382" i="11"/>
  <c r="M381" i="11"/>
  <c r="M380" i="11"/>
  <c r="M379" i="11"/>
  <c r="M378" i="11"/>
  <c r="M377" i="11"/>
  <c r="M376" i="11"/>
  <c r="M375" i="11"/>
  <c r="M374" i="11"/>
  <c r="M373" i="11"/>
  <c r="M371" i="11"/>
  <c r="M369" i="11"/>
  <c r="M368" i="11"/>
  <c r="M367" i="11"/>
  <c r="M366" i="11"/>
  <c r="M365" i="11"/>
  <c r="M364" i="11"/>
  <c r="M362" i="11"/>
  <c r="M359" i="11"/>
  <c r="M357" i="11"/>
  <c r="M354" i="11"/>
  <c r="M353" i="11"/>
  <c r="M350" i="11"/>
  <c r="M349" i="11"/>
  <c r="M346" i="11"/>
  <c r="M345" i="11"/>
  <c r="M344" i="11"/>
  <c r="M343" i="11"/>
  <c r="M341" i="11"/>
  <c r="M340" i="11"/>
  <c r="M339" i="11"/>
  <c r="M338" i="11"/>
  <c r="M337" i="11"/>
  <c r="M336" i="11"/>
  <c r="M335" i="11"/>
  <c r="M333" i="11"/>
  <c r="M332" i="11"/>
  <c r="M331" i="11"/>
  <c r="M330" i="11"/>
  <c r="M329" i="11"/>
  <c r="M328" i="11"/>
  <c r="M327" i="11"/>
  <c r="M325" i="11"/>
  <c r="M324" i="11"/>
  <c r="M323" i="11"/>
  <c r="M322" i="11"/>
  <c r="M321" i="11"/>
  <c r="M320" i="11"/>
  <c r="M319" i="11"/>
  <c r="M318" i="11"/>
  <c r="M317" i="11"/>
  <c r="M316" i="11"/>
  <c r="M315" i="11"/>
  <c r="M313" i="11"/>
  <c r="M312" i="11"/>
  <c r="M311" i="11"/>
  <c r="M310" i="11"/>
  <c r="M309" i="11"/>
  <c r="M308" i="11"/>
  <c r="M307" i="11"/>
  <c r="M306" i="11"/>
  <c r="M305" i="11"/>
  <c r="M304" i="11"/>
  <c r="M303" i="11"/>
  <c r="M302" i="11"/>
  <c r="M300" i="11"/>
  <c r="M299" i="11"/>
  <c r="M297" i="11"/>
  <c r="M296" i="11"/>
  <c r="M295" i="11"/>
  <c r="M292" i="11"/>
  <c r="M291" i="11"/>
  <c r="M289" i="11"/>
  <c r="M288" i="11"/>
  <c r="M287" i="11"/>
  <c r="M286" i="11"/>
  <c r="M285" i="11"/>
  <c r="M284" i="11"/>
  <c r="M283" i="11"/>
  <c r="M282" i="11"/>
  <c r="M281" i="11"/>
  <c r="M280" i="11"/>
  <c r="M279" i="11"/>
  <c r="M278" i="11"/>
  <c r="M277" i="11"/>
  <c r="M276" i="11"/>
  <c r="M275" i="11"/>
  <c r="M274" i="11"/>
  <c r="M273" i="11"/>
  <c r="M272" i="11"/>
  <c r="M271" i="11"/>
  <c r="M270" i="11"/>
  <c r="M269" i="11"/>
  <c r="M268" i="11"/>
  <c r="M267" i="11"/>
  <c r="M237" i="11"/>
  <c r="M236" i="11"/>
  <c r="M235" i="11"/>
  <c r="M205" i="11"/>
  <c r="M201" i="11"/>
  <c r="M197" i="11"/>
  <c r="M193" i="11"/>
  <c r="M189" i="11"/>
  <c r="M185" i="11"/>
  <c r="M181" i="11"/>
  <c r="M180" i="11"/>
  <c r="M178" i="11"/>
  <c r="M177" i="11"/>
  <c r="M176" i="11"/>
  <c r="M174" i="11"/>
  <c r="M173" i="11"/>
  <c r="M172" i="11"/>
  <c r="M170" i="11"/>
  <c r="M169" i="11"/>
  <c r="M168" i="11"/>
  <c r="M166" i="11"/>
  <c r="M165" i="11"/>
  <c r="M164" i="11"/>
  <c r="M162" i="11"/>
  <c r="M160" i="11"/>
  <c r="M159" i="11"/>
  <c r="M158" i="11"/>
  <c r="M156" i="11"/>
  <c r="M155" i="11"/>
  <c r="M154" i="11"/>
  <c r="M152" i="11"/>
  <c r="M151" i="11"/>
  <c r="M150" i="11"/>
  <c r="M148" i="11"/>
  <c r="M147" i="11"/>
  <c r="M146" i="11"/>
  <c r="M144" i="11"/>
  <c r="M143" i="11"/>
  <c r="M142" i="11"/>
  <c r="M141" i="11"/>
  <c r="M140" i="11"/>
  <c r="M138" i="11"/>
  <c r="M137" i="11"/>
  <c r="M136" i="11"/>
  <c r="M134" i="11"/>
  <c r="M133" i="11"/>
  <c r="M132" i="11"/>
  <c r="M130" i="11"/>
  <c r="M129" i="11"/>
  <c r="M128" i="11"/>
  <c r="M126" i="11"/>
  <c r="M125" i="11"/>
  <c r="M124" i="11"/>
  <c r="M122" i="11"/>
  <c r="M121" i="11"/>
  <c r="M120" i="11"/>
  <c r="M118" i="11"/>
  <c r="M117" i="11"/>
  <c r="M116" i="11"/>
  <c r="M114" i="11"/>
  <c r="M113" i="11"/>
  <c r="M112" i="11"/>
  <c r="M110" i="11"/>
  <c r="M109" i="11"/>
  <c r="M108" i="11"/>
  <c r="M106" i="11"/>
  <c r="M105" i="11"/>
  <c r="M104" i="11"/>
  <c r="M102" i="11"/>
  <c r="M101" i="11"/>
  <c r="M99" i="11"/>
  <c r="M98" i="11"/>
  <c r="M97" i="11"/>
  <c r="M95" i="11"/>
  <c r="M94" i="11"/>
  <c r="M93" i="11"/>
  <c r="M91" i="11"/>
  <c r="M90" i="11"/>
  <c r="M89" i="11"/>
  <c r="M88" i="11"/>
  <c r="M85" i="11"/>
  <c r="M83" i="11"/>
  <c r="M80" i="11"/>
  <c r="M79" i="11"/>
  <c r="M78" i="11"/>
  <c r="M77" i="11"/>
  <c r="M76" i="11"/>
  <c r="M73" i="11"/>
  <c r="J67" i="3"/>
  <c r="J66" i="3"/>
  <c r="J65" i="3"/>
  <c r="J64" i="3"/>
  <c r="M67" i="11"/>
  <c r="M66" i="11"/>
  <c r="M65" i="11"/>
  <c r="J60" i="3"/>
  <c r="J59" i="3"/>
  <c r="J58" i="3"/>
  <c r="M61" i="11"/>
  <c r="M60" i="11"/>
  <c r="J55" i="3"/>
  <c r="J54" i="3"/>
  <c r="J53" i="3"/>
  <c r="J52" i="3"/>
  <c r="M55" i="11"/>
  <c r="J50" i="3"/>
  <c r="M53" i="11"/>
  <c r="M52" i="11"/>
  <c r="M51" i="11"/>
  <c r="J46" i="3"/>
  <c r="J45" i="3"/>
  <c r="M48" i="11"/>
  <c r="M47" i="11"/>
  <c r="J42" i="3"/>
  <c r="M45" i="11"/>
  <c r="J40" i="3"/>
  <c r="J39" i="3"/>
  <c r="M42" i="11"/>
  <c r="M41" i="11"/>
  <c r="M40" i="11"/>
  <c r="M39" i="11"/>
  <c r="M38" i="11"/>
  <c r="M37" i="11"/>
  <c r="M36" i="11"/>
  <c r="J31" i="3"/>
  <c r="J30" i="3"/>
  <c r="J29" i="3"/>
  <c r="J28" i="3"/>
  <c r="J27" i="3"/>
  <c r="M30" i="11"/>
  <c r="M29" i="11"/>
  <c r="J24" i="3"/>
  <c r="J23" i="3"/>
  <c r="J22" i="3"/>
  <c r="M25" i="11"/>
  <c r="J20" i="3"/>
  <c r="M23" i="11"/>
  <c r="J18" i="3"/>
  <c r="M21" i="11"/>
  <c r="M20" i="11"/>
  <c r="J15" i="3"/>
  <c r="J14" i="3"/>
  <c r="J13" i="3"/>
  <c r="J12" i="3"/>
  <c r="J11" i="3"/>
  <c r="L15" i="11"/>
  <c r="J10" i="3"/>
  <c r="O19" i="1"/>
  <c r="N14" i="11" s="1"/>
  <c r="M13" i="11"/>
  <c r="L13" i="11"/>
  <c r="J8" i="3"/>
  <c r="M11" i="11"/>
  <c r="O16" i="1"/>
  <c r="N11" i="11" s="1"/>
  <c r="J6" i="3"/>
  <c r="O15" i="1"/>
  <c r="N10" i="11" s="1"/>
  <c r="J5" i="3"/>
  <c r="M8" i="11"/>
  <c r="M6" i="11"/>
  <c r="M7" i="11"/>
  <c r="Q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O17" i="1"/>
  <c r="K8" i="3" s="1"/>
  <c r="AA510" i="1"/>
  <c r="AE510" i="1"/>
  <c r="AD510" i="1"/>
  <c r="AC510" i="1"/>
  <c r="AB510" i="1"/>
  <c r="Z510" i="1"/>
  <c r="AA509" i="1"/>
  <c r="AE509" i="1"/>
  <c r="AD509" i="1"/>
  <c r="AC509" i="1"/>
  <c r="AB509" i="1"/>
  <c r="Z509" i="1"/>
  <c r="AA508" i="1"/>
  <c r="AE508" i="1"/>
  <c r="AD508" i="1"/>
  <c r="AC508" i="1"/>
  <c r="AB508" i="1"/>
  <c r="Z508" i="1"/>
  <c r="AA507" i="1"/>
  <c r="AE507" i="1"/>
  <c r="AD507" i="1"/>
  <c r="AC507" i="1"/>
  <c r="AB507" i="1"/>
  <c r="Z507" i="1"/>
  <c r="AA506" i="1"/>
  <c r="AE506" i="1"/>
  <c r="AD506" i="1"/>
  <c r="AC506" i="1"/>
  <c r="AB506" i="1"/>
  <c r="Z506" i="1"/>
  <c r="AA505" i="1"/>
  <c r="AE505" i="1"/>
  <c r="AD505" i="1"/>
  <c r="AC505" i="1"/>
  <c r="AB505" i="1"/>
  <c r="Z505" i="1"/>
  <c r="AA504" i="1"/>
  <c r="AE504" i="1"/>
  <c r="AD504" i="1"/>
  <c r="AC504" i="1"/>
  <c r="AB504" i="1"/>
  <c r="Z504" i="1"/>
  <c r="AA503" i="1"/>
  <c r="AE503" i="1"/>
  <c r="AD503" i="1"/>
  <c r="AC503" i="1"/>
  <c r="AB503" i="1"/>
  <c r="Z503" i="1"/>
  <c r="AA502" i="1"/>
  <c r="AE502" i="1"/>
  <c r="AD502" i="1"/>
  <c r="AC502" i="1"/>
  <c r="AB502" i="1"/>
  <c r="Z502" i="1"/>
  <c r="AA501" i="1"/>
  <c r="AE501" i="1"/>
  <c r="AD501" i="1"/>
  <c r="AC501" i="1"/>
  <c r="AB501" i="1"/>
  <c r="Z501" i="1"/>
  <c r="AA500" i="1"/>
  <c r="AE500" i="1"/>
  <c r="AD500" i="1"/>
  <c r="AC500" i="1"/>
  <c r="AB500" i="1"/>
  <c r="Z500" i="1"/>
  <c r="AA499" i="1"/>
  <c r="AE499" i="1"/>
  <c r="AD499" i="1"/>
  <c r="AC499" i="1"/>
  <c r="AB499" i="1"/>
  <c r="Z499" i="1"/>
  <c r="AA498" i="1"/>
  <c r="AE498" i="1"/>
  <c r="AD498" i="1"/>
  <c r="AC498" i="1"/>
  <c r="AB498" i="1"/>
  <c r="Z498" i="1"/>
  <c r="AA497" i="1"/>
  <c r="AE497" i="1"/>
  <c r="AD497" i="1"/>
  <c r="AC497" i="1"/>
  <c r="AB497" i="1"/>
  <c r="Z497" i="1"/>
  <c r="AA496" i="1"/>
  <c r="AE496" i="1"/>
  <c r="AD496" i="1"/>
  <c r="AC496" i="1"/>
  <c r="AB496" i="1"/>
  <c r="Z496" i="1"/>
  <c r="AA495" i="1"/>
  <c r="AE495" i="1"/>
  <c r="AD495" i="1"/>
  <c r="AC495" i="1"/>
  <c r="AB495" i="1"/>
  <c r="Z495" i="1"/>
  <c r="AA494" i="1"/>
  <c r="AE494" i="1"/>
  <c r="AD494" i="1"/>
  <c r="AC494" i="1"/>
  <c r="AB494" i="1"/>
  <c r="Z494" i="1"/>
  <c r="AA493" i="1"/>
  <c r="AE493" i="1"/>
  <c r="AD493" i="1"/>
  <c r="AC493" i="1"/>
  <c r="AB493" i="1"/>
  <c r="Z493" i="1"/>
  <c r="AA492" i="1"/>
  <c r="AE492" i="1"/>
  <c r="AD492" i="1"/>
  <c r="AC492" i="1"/>
  <c r="AB492" i="1"/>
  <c r="Z492" i="1"/>
  <c r="AA491" i="1"/>
  <c r="AE491" i="1"/>
  <c r="AD491" i="1"/>
  <c r="AC491" i="1"/>
  <c r="AB491" i="1"/>
  <c r="Z491" i="1"/>
  <c r="AA490" i="1"/>
  <c r="AE490" i="1"/>
  <c r="AD490" i="1"/>
  <c r="AC490" i="1"/>
  <c r="AB490" i="1"/>
  <c r="Z490" i="1"/>
  <c r="AA489" i="1"/>
  <c r="AE489" i="1"/>
  <c r="AD489" i="1"/>
  <c r="AC489" i="1"/>
  <c r="AB489" i="1"/>
  <c r="Z489" i="1"/>
  <c r="AA488" i="1"/>
  <c r="AE488" i="1"/>
  <c r="AD488" i="1"/>
  <c r="AC488" i="1"/>
  <c r="AB488" i="1"/>
  <c r="Z488" i="1"/>
  <c r="AA487" i="1"/>
  <c r="AE487" i="1"/>
  <c r="AD487" i="1"/>
  <c r="AC487" i="1"/>
  <c r="AB487" i="1"/>
  <c r="Z487" i="1"/>
  <c r="AA486" i="1"/>
  <c r="AE486" i="1"/>
  <c r="AD486" i="1"/>
  <c r="AC486" i="1"/>
  <c r="AB486" i="1"/>
  <c r="Z486" i="1"/>
  <c r="AA485" i="1"/>
  <c r="AE485" i="1"/>
  <c r="AD485" i="1"/>
  <c r="AC485" i="1"/>
  <c r="AB485" i="1"/>
  <c r="Z485" i="1"/>
  <c r="AA484" i="1"/>
  <c r="AE484" i="1"/>
  <c r="AD484" i="1"/>
  <c r="AC484" i="1"/>
  <c r="AB484" i="1"/>
  <c r="Z484" i="1"/>
  <c r="AA483" i="1"/>
  <c r="AE483" i="1"/>
  <c r="AD483" i="1"/>
  <c r="AC483" i="1"/>
  <c r="AB483" i="1"/>
  <c r="Z483" i="1"/>
  <c r="AA482" i="1"/>
  <c r="AE482" i="1"/>
  <c r="AD482" i="1"/>
  <c r="AC482" i="1"/>
  <c r="AB482" i="1"/>
  <c r="Z482" i="1"/>
  <c r="AA481" i="1"/>
  <c r="AE481" i="1"/>
  <c r="AD481" i="1"/>
  <c r="AC481" i="1"/>
  <c r="AB481" i="1"/>
  <c r="Z481" i="1"/>
  <c r="AA480" i="1"/>
  <c r="AE480" i="1"/>
  <c r="AD480" i="1"/>
  <c r="AC480" i="1"/>
  <c r="AB480" i="1"/>
  <c r="Z480" i="1"/>
  <c r="AA479" i="1"/>
  <c r="AE479" i="1"/>
  <c r="AD479" i="1"/>
  <c r="AC479" i="1"/>
  <c r="AB479" i="1"/>
  <c r="Z479" i="1"/>
  <c r="AA478" i="1"/>
  <c r="AE478" i="1"/>
  <c r="AD478" i="1"/>
  <c r="AC478" i="1"/>
  <c r="AB478" i="1"/>
  <c r="Z478" i="1"/>
  <c r="AA477" i="1"/>
  <c r="AE477" i="1"/>
  <c r="AD477" i="1"/>
  <c r="AC477" i="1"/>
  <c r="AB477" i="1"/>
  <c r="Z477" i="1"/>
  <c r="AA476" i="1"/>
  <c r="AE476" i="1"/>
  <c r="AD476" i="1"/>
  <c r="AC476" i="1"/>
  <c r="AB476" i="1"/>
  <c r="Z476" i="1"/>
  <c r="AA475" i="1"/>
  <c r="AE475" i="1"/>
  <c r="AD475" i="1"/>
  <c r="AC475" i="1"/>
  <c r="AB475" i="1"/>
  <c r="Z475" i="1"/>
  <c r="AA474" i="1"/>
  <c r="AE474" i="1"/>
  <c r="AD474" i="1"/>
  <c r="AC474" i="1"/>
  <c r="AB474" i="1"/>
  <c r="Z474" i="1"/>
  <c r="AA473" i="1"/>
  <c r="AE473" i="1"/>
  <c r="AD473" i="1"/>
  <c r="AC473" i="1"/>
  <c r="AB473" i="1"/>
  <c r="Z473" i="1"/>
  <c r="AA472" i="1"/>
  <c r="AE472" i="1"/>
  <c r="AD472" i="1"/>
  <c r="AC472" i="1"/>
  <c r="AB472" i="1"/>
  <c r="Z472" i="1"/>
  <c r="AA471" i="1"/>
  <c r="AE471" i="1"/>
  <c r="AD471" i="1"/>
  <c r="AC471" i="1"/>
  <c r="AB471" i="1"/>
  <c r="Z471" i="1"/>
  <c r="AA470" i="1"/>
  <c r="AE470" i="1"/>
  <c r="AD470" i="1"/>
  <c r="AC470" i="1"/>
  <c r="AB470" i="1"/>
  <c r="Z470" i="1"/>
  <c r="AA469" i="1"/>
  <c r="AE469" i="1"/>
  <c r="AD469" i="1"/>
  <c r="AC469" i="1"/>
  <c r="AB469" i="1"/>
  <c r="Z469" i="1"/>
  <c r="AA468" i="1"/>
  <c r="AE468" i="1"/>
  <c r="AD468" i="1"/>
  <c r="AC468" i="1"/>
  <c r="AB468" i="1"/>
  <c r="Z468" i="1"/>
  <c r="AA467" i="1"/>
  <c r="AE467" i="1"/>
  <c r="AD467" i="1"/>
  <c r="AC467" i="1"/>
  <c r="AB467" i="1"/>
  <c r="Z467" i="1"/>
  <c r="AA466" i="1"/>
  <c r="AE466" i="1"/>
  <c r="AD466" i="1"/>
  <c r="AC466" i="1"/>
  <c r="AB466" i="1"/>
  <c r="Z466" i="1"/>
  <c r="AA465" i="1"/>
  <c r="AE465" i="1"/>
  <c r="AD465" i="1"/>
  <c r="AC465" i="1"/>
  <c r="AB465" i="1"/>
  <c r="Z465" i="1"/>
  <c r="AA464" i="1"/>
  <c r="AE464" i="1"/>
  <c r="AD464" i="1"/>
  <c r="AC464" i="1"/>
  <c r="AB464" i="1"/>
  <c r="Z464" i="1"/>
  <c r="AA463" i="1"/>
  <c r="AE463" i="1"/>
  <c r="AD463" i="1"/>
  <c r="AC463" i="1"/>
  <c r="AB463" i="1"/>
  <c r="Z463" i="1"/>
  <c r="AA462" i="1"/>
  <c r="AE462" i="1"/>
  <c r="AD462" i="1"/>
  <c r="AC462" i="1"/>
  <c r="AB462" i="1"/>
  <c r="Z462" i="1"/>
  <c r="AA461" i="1"/>
  <c r="AE461" i="1"/>
  <c r="AD461" i="1"/>
  <c r="AC461" i="1"/>
  <c r="AB461" i="1"/>
  <c r="Z461" i="1"/>
  <c r="AA460" i="1"/>
  <c r="AE460" i="1"/>
  <c r="AD460" i="1"/>
  <c r="AC460" i="1"/>
  <c r="AB460" i="1"/>
  <c r="Z460" i="1"/>
  <c r="AA459" i="1"/>
  <c r="AE459" i="1"/>
  <c r="AD459" i="1"/>
  <c r="AC459" i="1"/>
  <c r="AB459" i="1"/>
  <c r="Z459" i="1"/>
  <c r="AA458" i="1"/>
  <c r="AE458" i="1"/>
  <c r="AD458" i="1"/>
  <c r="AC458" i="1"/>
  <c r="AB458" i="1"/>
  <c r="Z458" i="1"/>
  <c r="AA457" i="1"/>
  <c r="AE457" i="1"/>
  <c r="AD457" i="1"/>
  <c r="AC457" i="1"/>
  <c r="AB457" i="1"/>
  <c r="Z457" i="1"/>
  <c r="AA456" i="1"/>
  <c r="AE456" i="1"/>
  <c r="AD456" i="1"/>
  <c r="AC456" i="1"/>
  <c r="AB456" i="1"/>
  <c r="Z456" i="1"/>
  <c r="AA455" i="1"/>
  <c r="AE455" i="1"/>
  <c r="AD455" i="1"/>
  <c r="AC455" i="1"/>
  <c r="AB455" i="1"/>
  <c r="Z455" i="1"/>
  <c r="AA454" i="1"/>
  <c r="AE454" i="1"/>
  <c r="AD454" i="1"/>
  <c r="AC454" i="1"/>
  <c r="AB454" i="1"/>
  <c r="Z454" i="1"/>
  <c r="AA453" i="1"/>
  <c r="AE453" i="1"/>
  <c r="AD453" i="1"/>
  <c r="AC453" i="1"/>
  <c r="AB453" i="1"/>
  <c r="Z453" i="1"/>
  <c r="AA452" i="1"/>
  <c r="AE452" i="1"/>
  <c r="AD452" i="1"/>
  <c r="AC452" i="1"/>
  <c r="AB452" i="1"/>
  <c r="Z452" i="1"/>
  <c r="AA451" i="1"/>
  <c r="AE451" i="1"/>
  <c r="AD451" i="1"/>
  <c r="AC451" i="1"/>
  <c r="AB451" i="1"/>
  <c r="Z451" i="1"/>
  <c r="AA450" i="1"/>
  <c r="AE450" i="1"/>
  <c r="AD450" i="1"/>
  <c r="AC450" i="1"/>
  <c r="AB450" i="1"/>
  <c r="Z450" i="1"/>
  <c r="AA449" i="1"/>
  <c r="AE449" i="1"/>
  <c r="AD449" i="1"/>
  <c r="AC449" i="1"/>
  <c r="AB449" i="1"/>
  <c r="Z449" i="1"/>
  <c r="AA448" i="1"/>
  <c r="AE448" i="1"/>
  <c r="AD448" i="1"/>
  <c r="AC448" i="1"/>
  <c r="AB448" i="1"/>
  <c r="Z448" i="1"/>
  <c r="AA447" i="1"/>
  <c r="AE447" i="1"/>
  <c r="AD447" i="1"/>
  <c r="AC447" i="1"/>
  <c r="AB447" i="1"/>
  <c r="Z447" i="1"/>
  <c r="AA446" i="1"/>
  <c r="AE446" i="1"/>
  <c r="AD446" i="1"/>
  <c r="AC446" i="1"/>
  <c r="AB446" i="1"/>
  <c r="Z446" i="1"/>
  <c r="AA445" i="1"/>
  <c r="AE445" i="1"/>
  <c r="AD445" i="1"/>
  <c r="AC445" i="1"/>
  <c r="AB445" i="1"/>
  <c r="Z445" i="1"/>
  <c r="AA444" i="1"/>
  <c r="AE444" i="1"/>
  <c r="AD444" i="1"/>
  <c r="AC444" i="1"/>
  <c r="AB444" i="1"/>
  <c r="Z444" i="1"/>
  <c r="AA443" i="1"/>
  <c r="AE443" i="1"/>
  <c r="AD443" i="1"/>
  <c r="AC443" i="1"/>
  <c r="AB443" i="1"/>
  <c r="Z443" i="1"/>
  <c r="AA442" i="1"/>
  <c r="AE442" i="1"/>
  <c r="AD442" i="1"/>
  <c r="AC442" i="1"/>
  <c r="AB442" i="1"/>
  <c r="Z442" i="1"/>
  <c r="AA441" i="1"/>
  <c r="AE441" i="1"/>
  <c r="AD441" i="1"/>
  <c r="AC441" i="1"/>
  <c r="AB441" i="1"/>
  <c r="Z441" i="1"/>
  <c r="AA440" i="1"/>
  <c r="AE440" i="1"/>
  <c r="AD440" i="1"/>
  <c r="AC440" i="1"/>
  <c r="AB440" i="1"/>
  <c r="Z440" i="1"/>
  <c r="AA439" i="1"/>
  <c r="AE439" i="1"/>
  <c r="AD439" i="1"/>
  <c r="AC439" i="1"/>
  <c r="AB439" i="1"/>
  <c r="Z439" i="1"/>
  <c r="AA438" i="1"/>
  <c r="AE438" i="1"/>
  <c r="AD438" i="1"/>
  <c r="AC438" i="1"/>
  <c r="AB438" i="1"/>
  <c r="Z438" i="1"/>
  <c r="AA437" i="1"/>
  <c r="AE437" i="1"/>
  <c r="AD437" i="1"/>
  <c r="AC437" i="1"/>
  <c r="AB437" i="1"/>
  <c r="Z437" i="1"/>
  <c r="AA436" i="1"/>
  <c r="AE436" i="1"/>
  <c r="AD436" i="1"/>
  <c r="AC436" i="1"/>
  <c r="AB436" i="1"/>
  <c r="Z436" i="1"/>
  <c r="AA435" i="1"/>
  <c r="AE435" i="1"/>
  <c r="AD435" i="1"/>
  <c r="AC435" i="1"/>
  <c r="AB435" i="1"/>
  <c r="Z435" i="1"/>
  <c r="AA434" i="1"/>
  <c r="AE434" i="1"/>
  <c r="AD434" i="1"/>
  <c r="AC434" i="1"/>
  <c r="AB434" i="1"/>
  <c r="Z434" i="1"/>
  <c r="AA433" i="1"/>
  <c r="AE433" i="1"/>
  <c r="AD433" i="1"/>
  <c r="AC433" i="1"/>
  <c r="AB433" i="1"/>
  <c r="Z433" i="1"/>
  <c r="AA432" i="1"/>
  <c r="AE432" i="1"/>
  <c r="AD432" i="1"/>
  <c r="AC432" i="1"/>
  <c r="AB432" i="1"/>
  <c r="Z432" i="1"/>
  <c r="AA431" i="1"/>
  <c r="AE431" i="1"/>
  <c r="AD431" i="1"/>
  <c r="AC431" i="1"/>
  <c r="AB431" i="1"/>
  <c r="Z431" i="1"/>
  <c r="AA430" i="1"/>
  <c r="AE430" i="1"/>
  <c r="AD430" i="1"/>
  <c r="AC430" i="1"/>
  <c r="AB430" i="1"/>
  <c r="Z430" i="1"/>
  <c r="AA429" i="1"/>
  <c r="AE429" i="1"/>
  <c r="AD429" i="1"/>
  <c r="AC429" i="1"/>
  <c r="AB429" i="1"/>
  <c r="Z429" i="1"/>
  <c r="AA428" i="1"/>
  <c r="AE428" i="1"/>
  <c r="AD428" i="1"/>
  <c r="AC428" i="1"/>
  <c r="AB428" i="1"/>
  <c r="Z428" i="1"/>
  <c r="AA427" i="1"/>
  <c r="AE427" i="1"/>
  <c r="AD427" i="1"/>
  <c r="AC427" i="1"/>
  <c r="AB427" i="1"/>
  <c r="Z427" i="1"/>
  <c r="AA426" i="1"/>
  <c r="AE426" i="1"/>
  <c r="AD426" i="1"/>
  <c r="AC426" i="1"/>
  <c r="AB426" i="1"/>
  <c r="Z426" i="1"/>
  <c r="AA425" i="1"/>
  <c r="AE425" i="1"/>
  <c r="AD425" i="1"/>
  <c r="AC425" i="1"/>
  <c r="AB425" i="1"/>
  <c r="Z425" i="1"/>
  <c r="AA424" i="1"/>
  <c r="AE424" i="1"/>
  <c r="AD424" i="1"/>
  <c r="AC424" i="1"/>
  <c r="AB424" i="1"/>
  <c r="Z424" i="1"/>
  <c r="AA423" i="1"/>
  <c r="AE423" i="1"/>
  <c r="AD423" i="1"/>
  <c r="AC423" i="1"/>
  <c r="AB423" i="1"/>
  <c r="Z423" i="1"/>
  <c r="AA422" i="1"/>
  <c r="AE422" i="1"/>
  <c r="AD422" i="1"/>
  <c r="AC422" i="1"/>
  <c r="AB422" i="1"/>
  <c r="Z422" i="1"/>
  <c r="AA421" i="1"/>
  <c r="AE421" i="1"/>
  <c r="AD421" i="1"/>
  <c r="AC421" i="1"/>
  <c r="AB421" i="1"/>
  <c r="Z421" i="1"/>
  <c r="AA420" i="1"/>
  <c r="AE420" i="1"/>
  <c r="AD420" i="1"/>
  <c r="AC420" i="1"/>
  <c r="AB420" i="1"/>
  <c r="Z420" i="1"/>
  <c r="AA419" i="1"/>
  <c r="AE419" i="1"/>
  <c r="AD419" i="1"/>
  <c r="AC419" i="1"/>
  <c r="AB419" i="1"/>
  <c r="Z419" i="1"/>
  <c r="AA418" i="1"/>
  <c r="AE418" i="1"/>
  <c r="AD418" i="1"/>
  <c r="AC418" i="1"/>
  <c r="AB418" i="1"/>
  <c r="Z418" i="1"/>
  <c r="AA417" i="1"/>
  <c r="AE417" i="1"/>
  <c r="AD417" i="1"/>
  <c r="AC417" i="1"/>
  <c r="AB417" i="1"/>
  <c r="Z417" i="1"/>
  <c r="AA416" i="1"/>
  <c r="AE416" i="1"/>
  <c r="AD416" i="1"/>
  <c r="AC416" i="1"/>
  <c r="AB416" i="1"/>
  <c r="Z416" i="1"/>
  <c r="AA415" i="1"/>
  <c r="AE415" i="1"/>
  <c r="AD415" i="1"/>
  <c r="AC415" i="1"/>
  <c r="AB415" i="1"/>
  <c r="Z415" i="1"/>
  <c r="AA414" i="1"/>
  <c r="AE414" i="1"/>
  <c r="AD414" i="1"/>
  <c r="AC414" i="1"/>
  <c r="AB414" i="1"/>
  <c r="Z414" i="1"/>
  <c r="AA413" i="1"/>
  <c r="AE413" i="1"/>
  <c r="AD413" i="1"/>
  <c r="AC413" i="1"/>
  <c r="AB413" i="1"/>
  <c r="Z413" i="1"/>
  <c r="AA412" i="1"/>
  <c r="AE412" i="1"/>
  <c r="AD412" i="1"/>
  <c r="AC412" i="1"/>
  <c r="AB412" i="1"/>
  <c r="Z412" i="1"/>
  <c r="AA411" i="1"/>
  <c r="AE411" i="1"/>
  <c r="AD411" i="1"/>
  <c r="AC411" i="1"/>
  <c r="AB411" i="1"/>
  <c r="Z411" i="1"/>
  <c r="AA410" i="1"/>
  <c r="AE410" i="1"/>
  <c r="AD410" i="1"/>
  <c r="AC410" i="1"/>
  <c r="AB410" i="1"/>
  <c r="Z410" i="1"/>
  <c r="AA409" i="1"/>
  <c r="AE409" i="1"/>
  <c r="AD409" i="1"/>
  <c r="AC409" i="1"/>
  <c r="AB409" i="1"/>
  <c r="Z409" i="1"/>
  <c r="AA408" i="1"/>
  <c r="AE408" i="1"/>
  <c r="AD408" i="1"/>
  <c r="AC408" i="1"/>
  <c r="AB408" i="1"/>
  <c r="Z408" i="1"/>
  <c r="AA407" i="1"/>
  <c r="AE407" i="1"/>
  <c r="AD407" i="1"/>
  <c r="AC407" i="1"/>
  <c r="AB407" i="1"/>
  <c r="Z407" i="1"/>
  <c r="AA406" i="1"/>
  <c r="AE406" i="1"/>
  <c r="AD406" i="1"/>
  <c r="AC406" i="1"/>
  <c r="AB406" i="1"/>
  <c r="Z406" i="1"/>
  <c r="AA405" i="1"/>
  <c r="AE405" i="1"/>
  <c r="AD405" i="1"/>
  <c r="AC405" i="1"/>
  <c r="AB405" i="1"/>
  <c r="Z405" i="1"/>
  <c r="AA404" i="1"/>
  <c r="AE404" i="1"/>
  <c r="AD404" i="1"/>
  <c r="AC404" i="1"/>
  <c r="AB404" i="1"/>
  <c r="Z404" i="1"/>
  <c r="AA403" i="1"/>
  <c r="AE403" i="1"/>
  <c r="AD403" i="1"/>
  <c r="AC403" i="1"/>
  <c r="AB403" i="1"/>
  <c r="Z403" i="1"/>
  <c r="AA402" i="1"/>
  <c r="AE402" i="1"/>
  <c r="AD402" i="1"/>
  <c r="AC402" i="1"/>
  <c r="AB402" i="1"/>
  <c r="Z402" i="1"/>
  <c r="AA401" i="1"/>
  <c r="AE401" i="1"/>
  <c r="AD401" i="1"/>
  <c r="AC401" i="1"/>
  <c r="AB401" i="1"/>
  <c r="Z401" i="1"/>
  <c r="AA400" i="1"/>
  <c r="AE400" i="1"/>
  <c r="AD400" i="1"/>
  <c r="AC400" i="1"/>
  <c r="AB400" i="1"/>
  <c r="Z400" i="1"/>
  <c r="AA399" i="1"/>
  <c r="AE399" i="1"/>
  <c r="AD399" i="1"/>
  <c r="AC399" i="1"/>
  <c r="AB399" i="1"/>
  <c r="Z399" i="1"/>
  <c r="AA398" i="1"/>
  <c r="AE398" i="1"/>
  <c r="AD398" i="1"/>
  <c r="AC398" i="1"/>
  <c r="AB398" i="1"/>
  <c r="Z398" i="1"/>
  <c r="AA397" i="1"/>
  <c r="AE397" i="1"/>
  <c r="AD397" i="1"/>
  <c r="AC397" i="1"/>
  <c r="AB397" i="1"/>
  <c r="Z397" i="1"/>
  <c r="AA396" i="1"/>
  <c r="AE396" i="1"/>
  <c r="AD396" i="1"/>
  <c r="AC396" i="1"/>
  <c r="AB396" i="1"/>
  <c r="Z396" i="1"/>
  <c r="AA395" i="1"/>
  <c r="AE395" i="1"/>
  <c r="AD395" i="1"/>
  <c r="AC395" i="1"/>
  <c r="AB395" i="1"/>
  <c r="Z395" i="1"/>
  <c r="AA394" i="1"/>
  <c r="AE394" i="1"/>
  <c r="AD394" i="1"/>
  <c r="AC394" i="1"/>
  <c r="AB394" i="1"/>
  <c r="Z394" i="1"/>
  <c r="AA393" i="1"/>
  <c r="AE393" i="1"/>
  <c r="AD393" i="1"/>
  <c r="AC393" i="1"/>
  <c r="AB393" i="1"/>
  <c r="Z393" i="1"/>
  <c r="AA392" i="1"/>
  <c r="AE392" i="1"/>
  <c r="AD392" i="1"/>
  <c r="AC392" i="1"/>
  <c r="AB392" i="1"/>
  <c r="Z392" i="1"/>
  <c r="AA391" i="1"/>
  <c r="AE391" i="1"/>
  <c r="AD391" i="1"/>
  <c r="AC391" i="1"/>
  <c r="AB391" i="1"/>
  <c r="Z391" i="1"/>
  <c r="AA390" i="1"/>
  <c r="AE390" i="1"/>
  <c r="AD390" i="1"/>
  <c r="AC390" i="1"/>
  <c r="AB390" i="1"/>
  <c r="Z390" i="1"/>
  <c r="AA389" i="1"/>
  <c r="AE389" i="1"/>
  <c r="AD389" i="1"/>
  <c r="AC389" i="1"/>
  <c r="AB389" i="1"/>
  <c r="Z389" i="1"/>
  <c r="AA388" i="1"/>
  <c r="AE388" i="1"/>
  <c r="AD388" i="1"/>
  <c r="AC388" i="1"/>
  <c r="AB388" i="1"/>
  <c r="Z388" i="1"/>
  <c r="AA387" i="1"/>
  <c r="AE387" i="1"/>
  <c r="AD387" i="1"/>
  <c r="AC387" i="1"/>
  <c r="AB387" i="1"/>
  <c r="Z387" i="1"/>
  <c r="AA386" i="1"/>
  <c r="AE386" i="1"/>
  <c r="AD386" i="1"/>
  <c r="AC386" i="1"/>
  <c r="AB386" i="1"/>
  <c r="Z386" i="1"/>
  <c r="AA385" i="1"/>
  <c r="AE385" i="1"/>
  <c r="AD385" i="1"/>
  <c r="AC385" i="1"/>
  <c r="AB385" i="1"/>
  <c r="Z385" i="1"/>
  <c r="AA384" i="1"/>
  <c r="AE384" i="1"/>
  <c r="AD384" i="1"/>
  <c r="AC384" i="1"/>
  <c r="AB384" i="1"/>
  <c r="Z384" i="1"/>
  <c r="AA383" i="1"/>
  <c r="AE383" i="1"/>
  <c r="AD383" i="1"/>
  <c r="AC383" i="1"/>
  <c r="AB383" i="1"/>
  <c r="Z383" i="1"/>
  <c r="AA382" i="1"/>
  <c r="AE382" i="1"/>
  <c r="AD382" i="1"/>
  <c r="AC382" i="1"/>
  <c r="AB382" i="1"/>
  <c r="Z382" i="1"/>
  <c r="AA381" i="1"/>
  <c r="AE381" i="1"/>
  <c r="AD381" i="1"/>
  <c r="AC381" i="1"/>
  <c r="AB381" i="1"/>
  <c r="Z381" i="1"/>
  <c r="AA380" i="1"/>
  <c r="AE380" i="1"/>
  <c r="AD380" i="1"/>
  <c r="AC380" i="1"/>
  <c r="AB380" i="1"/>
  <c r="Z380" i="1"/>
  <c r="AA379" i="1"/>
  <c r="AE379" i="1"/>
  <c r="AD379" i="1"/>
  <c r="AC379" i="1"/>
  <c r="AB379" i="1"/>
  <c r="Z379" i="1"/>
  <c r="AA378" i="1"/>
  <c r="AE378" i="1"/>
  <c r="AD378" i="1"/>
  <c r="AC378" i="1"/>
  <c r="AB378" i="1"/>
  <c r="Z378" i="1"/>
  <c r="AA377" i="1"/>
  <c r="AE377" i="1"/>
  <c r="AD377" i="1"/>
  <c r="AC377" i="1"/>
  <c r="AB377" i="1"/>
  <c r="Z377" i="1"/>
  <c r="AA376" i="1"/>
  <c r="AE376" i="1"/>
  <c r="AD376" i="1"/>
  <c r="AC376" i="1"/>
  <c r="AB376" i="1"/>
  <c r="Z376" i="1"/>
  <c r="AA375" i="1"/>
  <c r="AE375" i="1"/>
  <c r="AD375" i="1"/>
  <c r="AC375" i="1"/>
  <c r="AB375" i="1"/>
  <c r="Z375" i="1"/>
  <c r="AA374" i="1"/>
  <c r="AE374" i="1"/>
  <c r="AD374" i="1"/>
  <c r="AC374" i="1"/>
  <c r="AB374" i="1"/>
  <c r="Z374" i="1"/>
  <c r="AA373" i="1"/>
  <c r="AE373" i="1"/>
  <c r="AD373" i="1"/>
  <c r="AC373" i="1"/>
  <c r="AB373" i="1"/>
  <c r="Z373" i="1"/>
  <c r="AA372" i="1"/>
  <c r="AE372" i="1"/>
  <c r="AD372" i="1"/>
  <c r="AC372" i="1"/>
  <c r="AB372" i="1"/>
  <c r="Z372" i="1"/>
  <c r="AA371" i="1"/>
  <c r="AE371" i="1"/>
  <c r="AD371" i="1"/>
  <c r="AC371" i="1"/>
  <c r="AB371" i="1"/>
  <c r="Z371" i="1"/>
  <c r="AA370" i="1"/>
  <c r="AE370" i="1"/>
  <c r="AD370" i="1"/>
  <c r="AC370" i="1"/>
  <c r="AB370" i="1"/>
  <c r="Z370" i="1"/>
  <c r="AA369" i="1"/>
  <c r="AE369" i="1"/>
  <c r="AD369" i="1"/>
  <c r="AC369" i="1"/>
  <c r="AB369" i="1"/>
  <c r="Z369" i="1"/>
  <c r="AA368" i="1"/>
  <c r="AE368" i="1"/>
  <c r="AD368" i="1"/>
  <c r="AC368" i="1"/>
  <c r="AB368" i="1"/>
  <c r="Z368" i="1"/>
  <c r="AA367" i="1"/>
  <c r="AE367" i="1"/>
  <c r="AD367" i="1"/>
  <c r="AC367" i="1"/>
  <c r="AB367" i="1"/>
  <c r="Z367" i="1"/>
  <c r="AA366" i="1"/>
  <c r="AE366" i="1"/>
  <c r="AD366" i="1"/>
  <c r="AC366" i="1"/>
  <c r="AB366" i="1"/>
  <c r="Z366" i="1"/>
  <c r="AA365" i="1"/>
  <c r="AE365" i="1"/>
  <c r="AD365" i="1"/>
  <c r="AC365" i="1"/>
  <c r="AB365" i="1"/>
  <c r="Z365" i="1"/>
  <c r="AA364" i="1"/>
  <c r="AE364" i="1"/>
  <c r="AD364" i="1"/>
  <c r="AC364" i="1"/>
  <c r="AB364" i="1"/>
  <c r="Z364" i="1"/>
  <c r="AA363" i="1"/>
  <c r="AE363" i="1"/>
  <c r="AD363" i="1"/>
  <c r="AC363" i="1"/>
  <c r="AB363" i="1"/>
  <c r="Z363" i="1"/>
  <c r="AA362" i="1"/>
  <c r="AE362" i="1"/>
  <c r="AD362" i="1"/>
  <c r="AC362" i="1"/>
  <c r="AB362" i="1"/>
  <c r="Z362" i="1"/>
  <c r="AA361" i="1"/>
  <c r="AE361" i="1"/>
  <c r="AD361" i="1"/>
  <c r="AC361" i="1"/>
  <c r="AB361" i="1"/>
  <c r="Z361" i="1"/>
  <c r="AA360" i="1"/>
  <c r="AE360" i="1"/>
  <c r="AD360" i="1"/>
  <c r="AC360" i="1"/>
  <c r="AB360" i="1"/>
  <c r="Z360" i="1"/>
  <c r="AA359" i="1"/>
  <c r="AE359" i="1"/>
  <c r="AD359" i="1"/>
  <c r="AC359" i="1"/>
  <c r="AB359" i="1"/>
  <c r="Z359" i="1"/>
  <c r="AA358" i="1"/>
  <c r="AE358" i="1"/>
  <c r="AD358" i="1"/>
  <c r="AC358" i="1"/>
  <c r="AB358" i="1"/>
  <c r="Z358" i="1"/>
  <c r="AA357" i="1"/>
  <c r="AE357" i="1"/>
  <c r="AD357" i="1"/>
  <c r="AC357" i="1"/>
  <c r="AB357" i="1"/>
  <c r="Z357" i="1"/>
  <c r="AA356" i="1"/>
  <c r="AE356" i="1"/>
  <c r="AD356" i="1"/>
  <c r="AC356" i="1"/>
  <c r="AB356" i="1"/>
  <c r="Z356" i="1"/>
  <c r="AA355" i="1"/>
  <c r="AE355" i="1"/>
  <c r="AD355" i="1"/>
  <c r="AC355" i="1"/>
  <c r="AB355" i="1"/>
  <c r="Z355" i="1"/>
  <c r="AA354" i="1"/>
  <c r="AE354" i="1"/>
  <c r="AD354" i="1"/>
  <c r="AC354" i="1"/>
  <c r="AB354" i="1"/>
  <c r="Z354" i="1"/>
  <c r="AA353" i="1"/>
  <c r="AE353" i="1"/>
  <c r="AD353" i="1"/>
  <c r="AC353" i="1"/>
  <c r="AB353" i="1"/>
  <c r="Z353" i="1"/>
  <c r="AA352" i="1"/>
  <c r="AE352" i="1"/>
  <c r="AD352" i="1"/>
  <c r="AC352" i="1"/>
  <c r="AB352" i="1"/>
  <c r="Z352" i="1"/>
  <c r="AA351" i="1"/>
  <c r="AE351" i="1"/>
  <c r="AD351" i="1"/>
  <c r="AC351" i="1"/>
  <c r="AB351" i="1"/>
  <c r="Z351" i="1"/>
  <c r="AA350" i="1"/>
  <c r="AE350" i="1"/>
  <c r="AD350" i="1"/>
  <c r="AC350" i="1"/>
  <c r="AB350" i="1"/>
  <c r="Z350" i="1"/>
  <c r="AA349" i="1"/>
  <c r="AE349" i="1"/>
  <c r="AD349" i="1"/>
  <c r="AC349" i="1"/>
  <c r="AB349" i="1"/>
  <c r="Z349" i="1"/>
  <c r="AA348" i="1"/>
  <c r="AE348" i="1"/>
  <c r="AD348" i="1"/>
  <c r="AC348" i="1"/>
  <c r="AB348" i="1"/>
  <c r="Z348" i="1"/>
  <c r="AA347" i="1"/>
  <c r="AE347" i="1"/>
  <c r="AD347" i="1"/>
  <c r="AC347" i="1"/>
  <c r="AB347" i="1"/>
  <c r="Z347" i="1"/>
  <c r="AA346" i="1"/>
  <c r="AE346" i="1"/>
  <c r="AD346" i="1"/>
  <c r="AC346" i="1"/>
  <c r="AB346" i="1"/>
  <c r="Z346" i="1"/>
  <c r="AA345" i="1"/>
  <c r="AE345" i="1"/>
  <c r="AD345" i="1"/>
  <c r="AC345" i="1"/>
  <c r="AB345" i="1"/>
  <c r="Z345" i="1"/>
  <c r="AA344" i="1"/>
  <c r="AE344" i="1"/>
  <c r="AD344" i="1"/>
  <c r="AC344" i="1"/>
  <c r="AB344" i="1"/>
  <c r="Z344" i="1"/>
  <c r="AA343" i="1"/>
  <c r="AE343" i="1"/>
  <c r="AD343" i="1"/>
  <c r="AC343" i="1"/>
  <c r="AB343" i="1"/>
  <c r="Z343" i="1"/>
  <c r="AA342" i="1"/>
  <c r="AE342" i="1"/>
  <c r="AD342" i="1"/>
  <c r="AC342" i="1"/>
  <c r="AB342" i="1"/>
  <c r="Z342" i="1"/>
  <c r="AA341" i="1"/>
  <c r="AE341" i="1"/>
  <c r="AD341" i="1"/>
  <c r="AC341" i="1"/>
  <c r="AB341" i="1"/>
  <c r="Z341" i="1"/>
  <c r="AA340" i="1"/>
  <c r="AE340" i="1"/>
  <c r="AD340" i="1"/>
  <c r="AC340" i="1"/>
  <c r="AB340" i="1"/>
  <c r="Z340" i="1"/>
  <c r="AA339" i="1"/>
  <c r="AE339" i="1"/>
  <c r="AD339" i="1"/>
  <c r="AC339" i="1"/>
  <c r="AB339" i="1"/>
  <c r="Z339" i="1"/>
  <c r="AA338" i="1"/>
  <c r="AE338" i="1"/>
  <c r="AD338" i="1"/>
  <c r="AC338" i="1"/>
  <c r="AB338" i="1"/>
  <c r="Z338" i="1"/>
  <c r="AA337" i="1"/>
  <c r="AE337" i="1"/>
  <c r="AD337" i="1"/>
  <c r="AC337" i="1"/>
  <c r="AB337" i="1"/>
  <c r="Z337" i="1"/>
  <c r="AA336" i="1"/>
  <c r="AE336" i="1"/>
  <c r="AD336" i="1"/>
  <c r="AC336" i="1"/>
  <c r="AB336" i="1"/>
  <c r="Z336" i="1"/>
  <c r="AA335" i="1"/>
  <c r="AE335" i="1"/>
  <c r="AD335" i="1"/>
  <c r="AC335" i="1"/>
  <c r="AB335" i="1"/>
  <c r="Z335" i="1"/>
  <c r="AA334" i="1"/>
  <c r="AE334" i="1"/>
  <c r="AD334" i="1"/>
  <c r="AC334" i="1"/>
  <c r="AB334" i="1"/>
  <c r="Z334" i="1"/>
  <c r="AA333" i="1"/>
  <c r="AE333" i="1"/>
  <c r="AD333" i="1"/>
  <c r="AC333" i="1"/>
  <c r="AB333" i="1"/>
  <c r="Z333" i="1"/>
  <c r="AA332" i="1"/>
  <c r="AE332" i="1"/>
  <c r="AD332" i="1"/>
  <c r="AC332" i="1"/>
  <c r="AB332" i="1"/>
  <c r="Z332" i="1"/>
  <c r="AA331" i="1"/>
  <c r="AE331" i="1"/>
  <c r="AD331" i="1"/>
  <c r="AC331" i="1"/>
  <c r="AB331" i="1"/>
  <c r="Z331" i="1"/>
  <c r="AA330" i="1"/>
  <c r="AE330" i="1"/>
  <c r="AD330" i="1"/>
  <c r="AC330" i="1"/>
  <c r="AB330" i="1"/>
  <c r="Z330" i="1"/>
  <c r="AA329" i="1"/>
  <c r="AE329" i="1"/>
  <c r="AD329" i="1"/>
  <c r="AC329" i="1"/>
  <c r="AB329" i="1"/>
  <c r="Z329" i="1"/>
  <c r="AA328" i="1"/>
  <c r="AE328" i="1"/>
  <c r="AD328" i="1"/>
  <c r="AC328" i="1"/>
  <c r="AB328" i="1"/>
  <c r="Z328" i="1"/>
  <c r="AA327" i="1"/>
  <c r="AE327" i="1"/>
  <c r="AD327" i="1"/>
  <c r="AC327" i="1"/>
  <c r="AB327" i="1"/>
  <c r="Z327" i="1"/>
  <c r="AA326" i="1"/>
  <c r="AE326" i="1"/>
  <c r="AD326" i="1"/>
  <c r="AC326" i="1"/>
  <c r="AB326" i="1"/>
  <c r="Z326" i="1"/>
  <c r="AA325" i="1"/>
  <c r="AE325" i="1"/>
  <c r="AD325" i="1"/>
  <c r="AC325" i="1"/>
  <c r="AB325" i="1"/>
  <c r="Z325" i="1"/>
  <c r="AA324" i="1"/>
  <c r="AE324" i="1"/>
  <c r="AD324" i="1"/>
  <c r="AC324" i="1"/>
  <c r="AB324" i="1"/>
  <c r="Z324" i="1"/>
  <c r="AA323" i="1"/>
  <c r="AE323" i="1"/>
  <c r="AD323" i="1"/>
  <c r="AC323" i="1"/>
  <c r="AB323" i="1"/>
  <c r="Z323" i="1"/>
  <c r="AA322" i="1"/>
  <c r="AE322" i="1"/>
  <c r="AD322" i="1"/>
  <c r="AC322" i="1"/>
  <c r="AB322" i="1"/>
  <c r="Z322" i="1"/>
  <c r="AA321" i="1"/>
  <c r="AE321" i="1"/>
  <c r="AD321" i="1"/>
  <c r="AC321" i="1"/>
  <c r="AB321" i="1"/>
  <c r="Z321" i="1"/>
  <c r="AA320" i="1"/>
  <c r="AE320" i="1"/>
  <c r="AD320" i="1"/>
  <c r="AC320" i="1"/>
  <c r="AB320" i="1"/>
  <c r="Z320" i="1"/>
  <c r="AA319" i="1"/>
  <c r="AE319" i="1"/>
  <c r="AD319" i="1"/>
  <c r="AC319" i="1"/>
  <c r="AB319" i="1"/>
  <c r="Z319" i="1"/>
  <c r="AA318" i="1"/>
  <c r="AE318" i="1"/>
  <c r="AD318" i="1"/>
  <c r="AC318" i="1"/>
  <c r="AB318" i="1"/>
  <c r="Z318" i="1"/>
  <c r="AA317" i="1"/>
  <c r="AE317" i="1"/>
  <c r="AD317" i="1"/>
  <c r="AC317" i="1"/>
  <c r="AB317" i="1"/>
  <c r="Z317" i="1"/>
  <c r="AA316" i="1"/>
  <c r="AE316" i="1"/>
  <c r="AD316" i="1"/>
  <c r="AC316" i="1"/>
  <c r="AB316" i="1"/>
  <c r="Z316" i="1"/>
  <c r="AA315" i="1"/>
  <c r="AE315" i="1"/>
  <c r="AD315" i="1"/>
  <c r="AC315" i="1"/>
  <c r="AB315" i="1"/>
  <c r="Z315" i="1"/>
  <c r="AA314" i="1"/>
  <c r="AE314" i="1"/>
  <c r="AD314" i="1"/>
  <c r="AC314" i="1"/>
  <c r="AB314" i="1"/>
  <c r="Z314" i="1"/>
  <c r="AA313" i="1"/>
  <c r="AE313" i="1"/>
  <c r="AD313" i="1"/>
  <c r="AC313" i="1"/>
  <c r="AB313" i="1"/>
  <c r="Z313" i="1"/>
  <c r="AA312" i="1"/>
  <c r="AE312" i="1"/>
  <c r="AD312" i="1"/>
  <c r="AC312" i="1"/>
  <c r="AB312" i="1"/>
  <c r="Z312" i="1"/>
  <c r="AA311" i="1"/>
  <c r="AE311" i="1"/>
  <c r="AD311" i="1"/>
  <c r="AC311" i="1"/>
  <c r="AB311" i="1"/>
  <c r="Z311" i="1"/>
  <c r="AA310" i="1"/>
  <c r="AE310" i="1"/>
  <c r="AD310" i="1"/>
  <c r="AC310" i="1"/>
  <c r="AB310" i="1"/>
  <c r="Z310" i="1"/>
  <c r="AA309" i="1"/>
  <c r="AE309" i="1"/>
  <c r="AD309" i="1"/>
  <c r="AC309" i="1"/>
  <c r="AB309" i="1"/>
  <c r="Z309" i="1"/>
  <c r="AA308" i="1"/>
  <c r="AE308" i="1"/>
  <c r="AD308" i="1"/>
  <c r="AC308" i="1"/>
  <c r="AB308" i="1"/>
  <c r="Z308" i="1"/>
  <c r="AA307" i="1"/>
  <c r="AE307" i="1"/>
  <c r="AD307" i="1"/>
  <c r="AC307" i="1"/>
  <c r="AB307" i="1"/>
  <c r="Z307" i="1"/>
  <c r="AA306" i="1"/>
  <c r="AE306" i="1"/>
  <c r="AD306" i="1"/>
  <c r="AC306" i="1"/>
  <c r="AB306" i="1"/>
  <c r="Z306" i="1"/>
  <c r="AA305" i="1"/>
  <c r="AE305" i="1"/>
  <c r="AD305" i="1"/>
  <c r="AC305" i="1"/>
  <c r="AB305" i="1"/>
  <c r="Z305" i="1"/>
  <c r="AA304" i="1"/>
  <c r="AE304" i="1"/>
  <c r="AD304" i="1"/>
  <c r="AC304" i="1"/>
  <c r="AB304" i="1"/>
  <c r="Z304" i="1"/>
  <c r="AA303" i="1"/>
  <c r="AE303" i="1"/>
  <c r="AD303" i="1"/>
  <c r="AC303" i="1"/>
  <c r="AB303" i="1"/>
  <c r="Z303" i="1"/>
  <c r="AA302" i="1"/>
  <c r="AE302" i="1"/>
  <c r="AD302" i="1"/>
  <c r="AC302" i="1"/>
  <c r="AB302" i="1"/>
  <c r="Z302" i="1"/>
  <c r="AA301" i="1"/>
  <c r="AE301" i="1"/>
  <c r="AD301" i="1"/>
  <c r="AC301" i="1"/>
  <c r="AB301" i="1"/>
  <c r="Z301" i="1"/>
  <c r="AA300" i="1"/>
  <c r="AE300" i="1"/>
  <c r="AD300" i="1"/>
  <c r="AC300" i="1"/>
  <c r="AB300" i="1"/>
  <c r="Z300" i="1"/>
  <c r="AA299" i="1"/>
  <c r="AE299" i="1"/>
  <c r="AD299" i="1"/>
  <c r="AC299" i="1"/>
  <c r="AB299" i="1"/>
  <c r="Z299" i="1"/>
  <c r="AA298" i="1"/>
  <c r="AE298" i="1"/>
  <c r="AD298" i="1"/>
  <c r="AC298" i="1"/>
  <c r="AB298" i="1"/>
  <c r="Z298" i="1"/>
  <c r="AA297" i="1"/>
  <c r="AE297" i="1"/>
  <c r="AD297" i="1"/>
  <c r="AC297" i="1"/>
  <c r="AB297" i="1"/>
  <c r="Z297" i="1"/>
  <c r="AA296" i="1"/>
  <c r="AE296" i="1"/>
  <c r="AD296" i="1"/>
  <c r="AC296" i="1"/>
  <c r="AB296" i="1"/>
  <c r="Z296" i="1"/>
  <c r="AA295" i="1"/>
  <c r="AE295" i="1"/>
  <c r="AD295" i="1"/>
  <c r="AC295" i="1"/>
  <c r="AB295" i="1"/>
  <c r="Z295" i="1"/>
  <c r="AA294" i="1"/>
  <c r="AE294" i="1"/>
  <c r="AD294" i="1"/>
  <c r="AC294" i="1"/>
  <c r="AB294" i="1"/>
  <c r="Z294" i="1"/>
  <c r="AA293" i="1"/>
  <c r="AE293" i="1"/>
  <c r="AD293" i="1"/>
  <c r="AC293" i="1"/>
  <c r="AB293" i="1"/>
  <c r="Z293" i="1"/>
  <c r="AA292" i="1"/>
  <c r="AE292" i="1"/>
  <c r="AD292" i="1"/>
  <c r="AC292" i="1"/>
  <c r="AB292" i="1"/>
  <c r="Z292" i="1"/>
  <c r="AA291" i="1"/>
  <c r="AE291" i="1"/>
  <c r="AD291" i="1"/>
  <c r="AC291" i="1"/>
  <c r="AB291" i="1"/>
  <c r="Z291" i="1"/>
  <c r="AA290" i="1"/>
  <c r="AE290" i="1"/>
  <c r="AD290" i="1"/>
  <c r="AC290" i="1"/>
  <c r="AB290" i="1"/>
  <c r="Z290" i="1"/>
  <c r="AA289" i="1"/>
  <c r="AE289" i="1"/>
  <c r="AD289" i="1"/>
  <c r="AC289" i="1"/>
  <c r="AB289" i="1"/>
  <c r="Z289" i="1"/>
  <c r="AA288" i="1"/>
  <c r="AE288" i="1"/>
  <c r="AD288" i="1"/>
  <c r="AC288" i="1"/>
  <c r="AB288" i="1"/>
  <c r="Z288" i="1"/>
  <c r="AA287" i="1"/>
  <c r="AE287" i="1"/>
  <c r="AD287" i="1"/>
  <c r="AC287" i="1"/>
  <c r="AB287" i="1"/>
  <c r="Z287" i="1"/>
  <c r="AA286" i="1"/>
  <c r="AE286" i="1"/>
  <c r="AD286" i="1"/>
  <c r="AC286" i="1"/>
  <c r="AB286" i="1"/>
  <c r="Z286" i="1"/>
  <c r="AA285" i="1"/>
  <c r="AE285" i="1"/>
  <c r="AD285" i="1"/>
  <c r="AC285" i="1"/>
  <c r="AB285" i="1"/>
  <c r="Z285" i="1"/>
  <c r="AA284" i="1"/>
  <c r="AE284" i="1"/>
  <c r="AD284" i="1"/>
  <c r="AC284" i="1"/>
  <c r="AB284" i="1"/>
  <c r="Z284" i="1"/>
  <c r="AA283" i="1"/>
  <c r="AE283" i="1"/>
  <c r="AD283" i="1"/>
  <c r="AC283" i="1"/>
  <c r="AB283" i="1"/>
  <c r="Z283" i="1"/>
  <c r="AA282" i="1"/>
  <c r="AE282" i="1"/>
  <c r="AD282" i="1"/>
  <c r="AC282" i="1"/>
  <c r="AB282" i="1"/>
  <c r="Z282" i="1"/>
  <c r="AA281" i="1"/>
  <c r="AE281" i="1"/>
  <c r="AD281" i="1"/>
  <c r="AC281" i="1"/>
  <c r="AB281" i="1"/>
  <c r="Z281" i="1"/>
  <c r="AA280" i="1"/>
  <c r="AE280" i="1"/>
  <c r="AD280" i="1"/>
  <c r="AC280" i="1"/>
  <c r="AB280" i="1"/>
  <c r="Z280" i="1"/>
  <c r="AA279" i="1"/>
  <c r="AE279" i="1"/>
  <c r="AD279" i="1"/>
  <c r="AC279" i="1"/>
  <c r="AB279" i="1"/>
  <c r="Z279" i="1"/>
  <c r="AA278" i="1"/>
  <c r="AE278" i="1"/>
  <c r="AD278" i="1"/>
  <c r="AC278" i="1"/>
  <c r="AB278" i="1"/>
  <c r="Z278" i="1"/>
  <c r="AA277" i="1"/>
  <c r="AE277" i="1"/>
  <c r="AD277" i="1"/>
  <c r="AC277" i="1"/>
  <c r="AB277" i="1"/>
  <c r="Z277" i="1"/>
  <c r="AA276" i="1"/>
  <c r="AE276" i="1"/>
  <c r="AD276" i="1"/>
  <c r="AC276" i="1"/>
  <c r="AB276" i="1"/>
  <c r="Z276" i="1"/>
  <c r="AA275" i="1"/>
  <c r="AE275" i="1"/>
  <c r="AD275" i="1"/>
  <c r="AC275" i="1"/>
  <c r="AB275" i="1"/>
  <c r="Z275" i="1"/>
  <c r="AA274" i="1"/>
  <c r="AE274" i="1"/>
  <c r="AD274" i="1"/>
  <c r="AC274" i="1"/>
  <c r="AB274" i="1"/>
  <c r="Z274" i="1"/>
  <c r="AA273" i="1"/>
  <c r="AE273" i="1"/>
  <c r="AD273" i="1"/>
  <c r="AC273" i="1"/>
  <c r="AB273" i="1"/>
  <c r="Z273" i="1"/>
  <c r="AA272" i="1"/>
  <c r="AE272" i="1"/>
  <c r="AD272" i="1"/>
  <c r="AC272" i="1"/>
  <c r="AB272" i="1"/>
  <c r="Z272" i="1"/>
  <c r="AA271" i="1"/>
  <c r="AE271" i="1"/>
  <c r="AD271" i="1"/>
  <c r="AC271" i="1"/>
  <c r="AB271" i="1"/>
  <c r="Z271" i="1"/>
  <c r="AA270" i="1"/>
  <c r="AE270" i="1"/>
  <c r="AD270" i="1"/>
  <c r="AC270" i="1"/>
  <c r="AB270" i="1"/>
  <c r="Z270" i="1"/>
  <c r="AA269" i="1"/>
  <c r="AE269" i="1"/>
  <c r="AD269" i="1"/>
  <c r="AC269" i="1"/>
  <c r="AB269" i="1"/>
  <c r="Z269" i="1"/>
  <c r="AA268" i="1"/>
  <c r="AE268" i="1"/>
  <c r="AD268" i="1"/>
  <c r="AC268" i="1"/>
  <c r="AB268" i="1"/>
  <c r="Z268" i="1"/>
  <c r="AA267" i="1"/>
  <c r="AE267" i="1"/>
  <c r="AD267" i="1"/>
  <c r="AC267" i="1"/>
  <c r="AB267" i="1"/>
  <c r="Z267" i="1"/>
  <c r="AA266" i="1"/>
  <c r="AE266" i="1"/>
  <c r="AD266" i="1"/>
  <c r="AC266" i="1"/>
  <c r="AB266" i="1"/>
  <c r="Z266" i="1"/>
  <c r="AA265" i="1"/>
  <c r="AE265" i="1"/>
  <c r="AD265" i="1"/>
  <c r="AC265" i="1"/>
  <c r="AB265" i="1"/>
  <c r="Z265" i="1"/>
  <c r="AA264" i="1"/>
  <c r="AE264" i="1"/>
  <c r="AD264" i="1"/>
  <c r="AC264" i="1"/>
  <c r="AB264" i="1"/>
  <c r="Z264" i="1"/>
  <c r="AA263" i="1"/>
  <c r="AE263" i="1"/>
  <c r="AD263" i="1"/>
  <c r="AC263" i="1"/>
  <c r="AB263" i="1"/>
  <c r="Z263" i="1"/>
  <c r="AA262" i="1"/>
  <c r="AE262" i="1"/>
  <c r="AD262" i="1"/>
  <c r="AC262" i="1"/>
  <c r="AB262" i="1"/>
  <c r="Z262" i="1"/>
  <c r="AA261" i="1"/>
  <c r="AE261" i="1"/>
  <c r="AD261" i="1"/>
  <c r="AC261" i="1"/>
  <c r="AB261" i="1"/>
  <c r="Z261" i="1"/>
  <c r="AA260" i="1"/>
  <c r="AE260" i="1"/>
  <c r="AD260" i="1"/>
  <c r="AC260" i="1"/>
  <c r="AB260" i="1"/>
  <c r="Z260" i="1"/>
  <c r="AA259" i="1"/>
  <c r="AE259" i="1"/>
  <c r="AD259" i="1"/>
  <c r="AC259" i="1"/>
  <c r="AB259" i="1"/>
  <c r="Z259" i="1"/>
  <c r="AA258" i="1"/>
  <c r="AE258" i="1"/>
  <c r="AD258" i="1"/>
  <c r="AC258" i="1"/>
  <c r="AB258" i="1"/>
  <c r="Z258" i="1"/>
  <c r="AA257" i="1"/>
  <c r="AE257" i="1"/>
  <c r="AD257" i="1"/>
  <c r="AC257" i="1"/>
  <c r="AB257" i="1"/>
  <c r="Z257" i="1"/>
  <c r="AA256" i="1"/>
  <c r="AE256" i="1"/>
  <c r="AD256" i="1"/>
  <c r="AC256" i="1"/>
  <c r="AB256" i="1"/>
  <c r="Z256" i="1"/>
  <c r="AA255" i="1"/>
  <c r="AE255" i="1"/>
  <c r="AD255" i="1"/>
  <c r="AC255" i="1"/>
  <c r="AB255" i="1"/>
  <c r="Z255" i="1"/>
  <c r="AA254" i="1"/>
  <c r="AE254" i="1"/>
  <c r="AD254" i="1"/>
  <c r="AC254" i="1"/>
  <c r="AB254" i="1"/>
  <c r="Z254" i="1"/>
  <c r="AA253" i="1"/>
  <c r="AE253" i="1"/>
  <c r="AD253" i="1"/>
  <c r="AC253" i="1"/>
  <c r="AB253" i="1"/>
  <c r="Z253" i="1"/>
  <c r="AA252" i="1"/>
  <c r="AE252" i="1"/>
  <c r="AD252" i="1"/>
  <c r="AC252" i="1"/>
  <c r="AB252" i="1"/>
  <c r="Z252" i="1"/>
  <c r="AA251" i="1"/>
  <c r="AE251" i="1"/>
  <c r="AD251" i="1"/>
  <c r="AC251" i="1"/>
  <c r="AB251" i="1"/>
  <c r="Z251" i="1"/>
  <c r="AA250" i="1"/>
  <c r="AE250" i="1"/>
  <c r="AD250" i="1"/>
  <c r="AC250" i="1"/>
  <c r="AB250" i="1"/>
  <c r="Z250" i="1"/>
  <c r="AA249" i="1"/>
  <c r="AE249" i="1"/>
  <c r="AD249" i="1"/>
  <c r="AC249" i="1"/>
  <c r="AB249" i="1"/>
  <c r="Z249" i="1"/>
  <c r="AA248" i="1"/>
  <c r="AE248" i="1"/>
  <c r="AD248" i="1"/>
  <c r="AC248" i="1"/>
  <c r="AB248" i="1"/>
  <c r="Z248" i="1"/>
  <c r="AA247" i="1"/>
  <c r="AE247" i="1"/>
  <c r="AD247" i="1"/>
  <c r="AC247" i="1"/>
  <c r="AB247" i="1"/>
  <c r="Z247" i="1"/>
  <c r="AA246" i="1"/>
  <c r="AE246" i="1"/>
  <c r="AD246" i="1"/>
  <c r="AC246" i="1"/>
  <c r="AB246" i="1"/>
  <c r="Z246" i="1"/>
  <c r="AA245" i="1"/>
  <c r="AE245" i="1"/>
  <c r="AD245" i="1"/>
  <c r="AC245" i="1"/>
  <c r="AB245" i="1"/>
  <c r="Z245" i="1"/>
  <c r="AA244" i="1"/>
  <c r="AE244" i="1"/>
  <c r="AD244" i="1"/>
  <c r="AC244" i="1"/>
  <c r="AB244" i="1"/>
  <c r="Z244" i="1"/>
  <c r="AA243" i="1"/>
  <c r="AE243" i="1"/>
  <c r="AD243" i="1"/>
  <c r="AC243" i="1"/>
  <c r="AB243" i="1"/>
  <c r="Z243" i="1"/>
  <c r="AA242" i="1"/>
  <c r="AE242" i="1"/>
  <c r="AD242" i="1"/>
  <c r="AC242" i="1"/>
  <c r="AB242" i="1"/>
  <c r="Z242" i="1"/>
  <c r="AA241" i="1"/>
  <c r="AE241" i="1"/>
  <c r="AD241" i="1"/>
  <c r="AC241" i="1"/>
  <c r="AB241" i="1"/>
  <c r="Z241" i="1"/>
  <c r="AA240" i="1"/>
  <c r="AE240" i="1"/>
  <c r="AD240" i="1"/>
  <c r="AC240" i="1"/>
  <c r="AB240" i="1"/>
  <c r="Z240" i="1"/>
  <c r="AA239" i="1"/>
  <c r="AE239" i="1"/>
  <c r="AD239" i="1"/>
  <c r="AC239" i="1"/>
  <c r="AB239" i="1"/>
  <c r="Z239" i="1"/>
  <c r="AA238" i="1"/>
  <c r="AE238" i="1"/>
  <c r="AD238" i="1"/>
  <c r="AC238" i="1"/>
  <c r="AB238" i="1"/>
  <c r="Z238" i="1"/>
  <c r="AA237" i="1"/>
  <c r="AE237" i="1"/>
  <c r="AD237" i="1"/>
  <c r="AC237" i="1"/>
  <c r="AB237" i="1"/>
  <c r="Z237" i="1"/>
  <c r="AA236" i="1"/>
  <c r="AE236" i="1"/>
  <c r="AD236" i="1"/>
  <c r="AC236" i="1"/>
  <c r="AB236" i="1"/>
  <c r="Z236" i="1"/>
  <c r="AA235" i="1"/>
  <c r="AE235" i="1"/>
  <c r="AD235" i="1"/>
  <c r="AC235" i="1"/>
  <c r="AB235" i="1"/>
  <c r="Z235" i="1"/>
  <c r="AA234" i="1"/>
  <c r="AE234" i="1"/>
  <c r="AD234" i="1"/>
  <c r="AC234" i="1"/>
  <c r="AB234" i="1"/>
  <c r="Z234" i="1"/>
  <c r="AA233" i="1"/>
  <c r="AE233" i="1"/>
  <c r="AD233" i="1"/>
  <c r="AC233" i="1"/>
  <c r="AB233" i="1"/>
  <c r="Z233" i="1"/>
  <c r="AA232" i="1"/>
  <c r="AE232" i="1"/>
  <c r="AD232" i="1"/>
  <c r="AC232" i="1"/>
  <c r="AB232" i="1"/>
  <c r="Z232" i="1"/>
  <c r="AA231" i="1"/>
  <c r="AE231" i="1"/>
  <c r="AD231" i="1"/>
  <c r="AC231" i="1"/>
  <c r="AB231" i="1"/>
  <c r="Z231" i="1"/>
  <c r="AA230" i="1"/>
  <c r="AE230" i="1"/>
  <c r="AD230" i="1"/>
  <c r="AC230" i="1"/>
  <c r="AB230" i="1"/>
  <c r="Z230" i="1"/>
  <c r="AA229" i="1"/>
  <c r="AE229" i="1"/>
  <c r="AD229" i="1"/>
  <c r="AC229" i="1"/>
  <c r="AB229" i="1"/>
  <c r="Z229" i="1"/>
  <c r="AA228" i="1"/>
  <c r="AE228" i="1"/>
  <c r="AD228" i="1"/>
  <c r="AC228" i="1"/>
  <c r="AB228" i="1"/>
  <c r="Z228" i="1"/>
  <c r="AA227" i="1"/>
  <c r="AE227" i="1"/>
  <c r="AD227" i="1"/>
  <c r="AC227" i="1"/>
  <c r="AB227" i="1"/>
  <c r="Z227" i="1"/>
  <c r="AA226" i="1"/>
  <c r="AE226" i="1"/>
  <c r="AD226" i="1"/>
  <c r="AC226" i="1"/>
  <c r="AB226" i="1"/>
  <c r="Z226" i="1"/>
  <c r="AA225" i="1"/>
  <c r="AE225" i="1"/>
  <c r="AD225" i="1"/>
  <c r="AC225" i="1"/>
  <c r="AB225" i="1"/>
  <c r="Z225" i="1"/>
  <c r="AA224" i="1"/>
  <c r="AE224" i="1"/>
  <c r="AD224" i="1"/>
  <c r="AC224" i="1"/>
  <c r="AB224" i="1"/>
  <c r="Z224" i="1"/>
  <c r="AA223" i="1"/>
  <c r="AE223" i="1"/>
  <c r="AD223" i="1"/>
  <c r="AC223" i="1"/>
  <c r="AB223" i="1"/>
  <c r="Z223" i="1"/>
  <c r="AA222" i="1"/>
  <c r="AE222" i="1"/>
  <c r="AD222" i="1"/>
  <c r="AC222" i="1"/>
  <c r="AB222" i="1"/>
  <c r="Z222" i="1"/>
  <c r="AA221" i="1"/>
  <c r="AE221" i="1"/>
  <c r="AD221" i="1"/>
  <c r="AC221" i="1"/>
  <c r="AB221" i="1"/>
  <c r="Z221" i="1"/>
  <c r="AA220" i="1"/>
  <c r="AE220" i="1"/>
  <c r="AD220" i="1"/>
  <c r="AC220" i="1"/>
  <c r="AB220" i="1"/>
  <c r="Z220" i="1"/>
  <c r="AA219" i="1"/>
  <c r="AE219" i="1"/>
  <c r="AD219" i="1"/>
  <c r="AC219" i="1"/>
  <c r="AB219" i="1"/>
  <c r="Z219" i="1"/>
  <c r="AA218" i="1"/>
  <c r="AE218" i="1"/>
  <c r="AD218" i="1"/>
  <c r="AC218" i="1"/>
  <c r="AB218" i="1"/>
  <c r="Z218" i="1"/>
  <c r="AA217" i="1"/>
  <c r="AE217" i="1"/>
  <c r="AD217" i="1"/>
  <c r="AC217" i="1"/>
  <c r="AB217" i="1"/>
  <c r="Z217" i="1"/>
  <c r="AA216" i="1"/>
  <c r="AE216" i="1"/>
  <c r="AD216" i="1"/>
  <c r="AC216" i="1"/>
  <c r="AB216" i="1"/>
  <c r="Z216" i="1"/>
  <c r="AA215" i="1"/>
  <c r="AE215" i="1"/>
  <c r="AD215" i="1"/>
  <c r="AC215" i="1"/>
  <c r="AB215" i="1"/>
  <c r="Z215" i="1"/>
  <c r="AA214" i="1"/>
  <c r="AE214" i="1"/>
  <c r="AD214" i="1"/>
  <c r="AC214" i="1"/>
  <c r="AB214" i="1"/>
  <c r="Z214" i="1"/>
  <c r="AA213" i="1"/>
  <c r="AE213" i="1"/>
  <c r="AD213" i="1"/>
  <c r="AC213" i="1"/>
  <c r="AB213" i="1"/>
  <c r="Z213" i="1"/>
  <c r="AA212" i="1"/>
  <c r="AE212" i="1"/>
  <c r="AD212" i="1"/>
  <c r="AC212" i="1"/>
  <c r="AB212" i="1"/>
  <c r="Z212" i="1"/>
  <c r="AA211" i="1"/>
  <c r="AE211" i="1"/>
  <c r="AD211" i="1"/>
  <c r="AC211" i="1"/>
  <c r="AB211" i="1"/>
  <c r="Z211" i="1"/>
  <c r="AA210" i="1"/>
  <c r="AE210" i="1"/>
  <c r="AD210" i="1"/>
  <c r="AC210" i="1"/>
  <c r="AB210" i="1"/>
  <c r="Z210" i="1"/>
  <c r="AA209" i="1"/>
  <c r="AE209" i="1"/>
  <c r="AD209" i="1"/>
  <c r="AC209" i="1"/>
  <c r="AB209" i="1"/>
  <c r="Z209" i="1"/>
  <c r="AA208" i="1"/>
  <c r="AE208" i="1"/>
  <c r="AD208" i="1"/>
  <c r="AC208" i="1"/>
  <c r="AB208" i="1"/>
  <c r="Z208" i="1"/>
  <c r="AA207" i="1"/>
  <c r="AE207" i="1"/>
  <c r="AD207" i="1"/>
  <c r="AC207" i="1"/>
  <c r="AB207" i="1"/>
  <c r="Z207" i="1"/>
  <c r="AA206" i="1"/>
  <c r="AE206" i="1"/>
  <c r="AD206" i="1"/>
  <c r="AC206" i="1"/>
  <c r="AB206" i="1"/>
  <c r="Z206" i="1"/>
  <c r="AA205" i="1"/>
  <c r="AE205" i="1"/>
  <c r="AD205" i="1"/>
  <c r="AC205" i="1"/>
  <c r="AB205" i="1"/>
  <c r="Z205" i="1"/>
  <c r="AA204" i="1"/>
  <c r="AE204" i="1"/>
  <c r="AD204" i="1"/>
  <c r="AC204" i="1"/>
  <c r="AB204" i="1"/>
  <c r="Z204" i="1"/>
  <c r="AA203" i="1"/>
  <c r="AE203" i="1"/>
  <c r="AD203" i="1"/>
  <c r="AC203" i="1"/>
  <c r="AB203" i="1"/>
  <c r="Z203" i="1"/>
  <c r="AA202" i="1"/>
  <c r="AE202" i="1"/>
  <c r="AD202" i="1"/>
  <c r="AC202" i="1"/>
  <c r="AB202" i="1"/>
  <c r="Z202" i="1"/>
  <c r="AA201" i="1"/>
  <c r="AE201" i="1"/>
  <c r="AD201" i="1"/>
  <c r="AC201" i="1"/>
  <c r="AB201" i="1"/>
  <c r="Z201" i="1"/>
  <c r="AA200" i="1"/>
  <c r="AE200" i="1"/>
  <c r="AD200" i="1"/>
  <c r="AC200" i="1"/>
  <c r="AB200" i="1"/>
  <c r="Z200" i="1"/>
  <c r="AA199" i="1"/>
  <c r="AE199" i="1"/>
  <c r="AD199" i="1"/>
  <c r="AC199" i="1"/>
  <c r="AB199" i="1"/>
  <c r="Z199" i="1"/>
  <c r="AA198" i="1"/>
  <c r="AE198" i="1"/>
  <c r="AD198" i="1"/>
  <c r="AC198" i="1"/>
  <c r="AB198" i="1"/>
  <c r="Z198" i="1"/>
  <c r="AA197" i="1"/>
  <c r="AE197" i="1"/>
  <c r="AD197" i="1"/>
  <c r="AC197" i="1"/>
  <c r="AB197" i="1"/>
  <c r="Z197" i="1"/>
  <c r="AA196" i="1"/>
  <c r="AE196" i="1"/>
  <c r="AD196" i="1"/>
  <c r="AC196" i="1"/>
  <c r="AB196" i="1"/>
  <c r="Z196" i="1"/>
  <c r="AA195" i="1"/>
  <c r="AE195" i="1"/>
  <c r="AD195" i="1"/>
  <c r="AC195" i="1"/>
  <c r="AB195" i="1"/>
  <c r="Z195" i="1"/>
  <c r="AA194" i="1"/>
  <c r="AE194" i="1"/>
  <c r="AD194" i="1"/>
  <c r="AC194" i="1"/>
  <c r="AB194" i="1"/>
  <c r="Z194" i="1"/>
  <c r="AA193" i="1"/>
  <c r="AE193" i="1"/>
  <c r="AD193" i="1"/>
  <c r="AC193" i="1"/>
  <c r="AB193" i="1"/>
  <c r="Z193" i="1"/>
  <c r="AA192" i="1"/>
  <c r="AE192" i="1"/>
  <c r="AD192" i="1"/>
  <c r="AC192" i="1"/>
  <c r="AB192" i="1"/>
  <c r="Z192" i="1"/>
  <c r="AA191" i="1"/>
  <c r="AE191" i="1"/>
  <c r="AD191" i="1"/>
  <c r="AC191" i="1"/>
  <c r="AB191" i="1"/>
  <c r="Z191" i="1"/>
  <c r="AA190" i="1"/>
  <c r="AE190" i="1"/>
  <c r="AD190" i="1"/>
  <c r="AC190" i="1"/>
  <c r="AB190" i="1"/>
  <c r="Z190" i="1"/>
  <c r="AA189" i="1"/>
  <c r="AE189" i="1"/>
  <c r="AD189" i="1"/>
  <c r="AC189" i="1"/>
  <c r="AB189" i="1"/>
  <c r="Z189" i="1"/>
  <c r="AA188" i="1"/>
  <c r="AE188" i="1"/>
  <c r="AD188" i="1"/>
  <c r="AC188" i="1"/>
  <c r="AB188" i="1"/>
  <c r="Z188" i="1"/>
  <c r="AA187" i="1"/>
  <c r="AE187" i="1"/>
  <c r="AD187" i="1"/>
  <c r="AC187" i="1"/>
  <c r="AB187" i="1"/>
  <c r="Z187" i="1"/>
  <c r="AA186" i="1"/>
  <c r="AE186" i="1"/>
  <c r="AD186" i="1"/>
  <c r="AC186" i="1"/>
  <c r="AB186" i="1"/>
  <c r="Z186" i="1"/>
  <c r="AA185" i="1"/>
  <c r="AE185" i="1"/>
  <c r="AD185" i="1"/>
  <c r="AC185" i="1"/>
  <c r="AB185" i="1"/>
  <c r="Z185" i="1"/>
  <c r="AA184" i="1"/>
  <c r="AE184" i="1"/>
  <c r="AD184" i="1"/>
  <c r="AC184" i="1"/>
  <c r="AB184" i="1"/>
  <c r="Z184" i="1"/>
  <c r="AA183" i="1"/>
  <c r="AE183" i="1"/>
  <c r="AD183" i="1"/>
  <c r="AC183" i="1"/>
  <c r="AB183" i="1"/>
  <c r="Z183" i="1"/>
  <c r="AA182" i="1"/>
  <c r="AE182" i="1"/>
  <c r="AD182" i="1"/>
  <c r="AC182" i="1"/>
  <c r="AB182" i="1"/>
  <c r="Z182" i="1"/>
  <c r="AA181" i="1"/>
  <c r="AE181" i="1"/>
  <c r="AD181" i="1"/>
  <c r="AC181" i="1"/>
  <c r="AB181" i="1"/>
  <c r="Z181" i="1"/>
  <c r="AA180" i="1"/>
  <c r="AE180" i="1"/>
  <c r="AD180" i="1"/>
  <c r="AC180" i="1"/>
  <c r="AB180" i="1"/>
  <c r="Z180" i="1"/>
  <c r="AA179" i="1"/>
  <c r="AE179" i="1"/>
  <c r="AD179" i="1"/>
  <c r="AC179" i="1"/>
  <c r="AB179" i="1"/>
  <c r="Z179" i="1"/>
  <c r="AA178" i="1"/>
  <c r="AE178" i="1"/>
  <c r="AD178" i="1"/>
  <c r="AC178" i="1"/>
  <c r="AB178" i="1"/>
  <c r="Z178" i="1"/>
  <c r="AA177" i="1"/>
  <c r="AE177" i="1"/>
  <c r="AD177" i="1"/>
  <c r="AC177" i="1"/>
  <c r="AB177" i="1"/>
  <c r="Z177" i="1"/>
  <c r="AA176" i="1"/>
  <c r="AE176" i="1"/>
  <c r="AD176" i="1"/>
  <c r="AC176" i="1"/>
  <c r="AB176" i="1"/>
  <c r="Z176" i="1"/>
  <c r="AA175" i="1"/>
  <c r="AE175" i="1"/>
  <c r="AD175" i="1"/>
  <c r="AC175" i="1"/>
  <c r="AB175" i="1"/>
  <c r="Z175" i="1"/>
  <c r="AA174" i="1"/>
  <c r="AE174" i="1"/>
  <c r="AD174" i="1"/>
  <c r="AC174" i="1"/>
  <c r="AB174" i="1"/>
  <c r="Z174" i="1"/>
  <c r="AA173" i="1"/>
  <c r="AE173" i="1"/>
  <c r="AD173" i="1"/>
  <c r="AC173" i="1"/>
  <c r="AB173" i="1"/>
  <c r="Z173" i="1"/>
  <c r="AA172" i="1"/>
  <c r="AE172" i="1"/>
  <c r="AD172" i="1"/>
  <c r="AC172" i="1"/>
  <c r="AB172" i="1"/>
  <c r="Z172" i="1"/>
  <c r="AA171" i="1"/>
  <c r="AE171" i="1"/>
  <c r="AD171" i="1"/>
  <c r="AC171" i="1"/>
  <c r="AB171" i="1"/>
  <c r="Z171" i="1"/>
  <c r="AA170" i="1"/>
  <c r="AE170" i="1"/>
  <c r="AD170" i="1"/>
  <c r="AC170" i="1"/>
  <c r="AB170" i="1"/>
  <c r="Z170" i="1"/>
  <c r="AA169" i="1"/>
  <c r="AE169" i="1"/>
  <c r="AD169" i="1"/>
  <c r="AC169" i="1"/>
  <c r="AB169" i="1"/>
  <c r="Z169" i="1"/>
  <c r="AA168" i="1"/>
  <c r="AE168" i="1"/>
  <c r="AD168" i="1"/>
  <c r="AC168" i="1"/>
  <c r="AB168" i="1"/>
  <c r="Z168" i="1"/>
  <c r="AA167" i="1"/>
  <c r="AE167" i="1"/>
  <c r="AD167" i="1"/>
  <c r="AC167" i="1"/>
  <c r="AB167" i="1"/>
  <c r="Z167" i="1"/>
  <c r="AA166" i="1"/>
  <c r="AE166" i="1"/>
  <c r="AD166" i="1"/>
  <c r="AC166" i="1"/>
  <c r="AB166" i="1"/>
  <c r="Z166" i="1"/>
  <c r="AA165" i="1"/>
  <c r="AE165" i="1"/>
  <c r="AD165" i="1"/>
  <c r="AC165" i="1"/>
  <c r="AB165" i="1"/>
  <c r="Z165" i="1"/>
  <c r="AA164" i="1"/>
  <c r="AE164" i="1"/>
  <c r="AD164" i="1"/>
  <c r="AC164" i="1"/>
  <c r="AB164" i="1"/>
  <c r="Z164" i="1"/>
  <c r="AA163" i="1"/>
  <c r="AE163" i="1"/>
  <c r="AD163" i="1"/>
  <c r="AC163" i="1"/>
  <c r="AB163" i="1"/>
  <c r="Z163" i="1"/>
  <c r="AA162" i="1"/>
  <c r="AE162" i="1"/>
  <c r="AD162" i="1"/>
  <c r="AC162" i="1"/>
  <c r="AB162" i="1"/>
  <c r="Z162" i="1"/>
  <c r="AA161" i="1"/>
  <c r="AE161" i="1"/>
  <c r="AD161" i="1"/>
  <c r="AC161" i="1"/>
  <c r="AB161" i="1"/>
  <c r="Z161" i="1"/>
  <c r="AA160" i="1"/>
  <c r="AE160" i="1"/>
  <c r="AD160" i="1"/>
  <c r="AC160" i="1"/>
  <c r="AB160" i="1"/>
  <c r="Z160" i="1"/>
  <c r="AA159" i="1"/>
  <c r="AE159" i="1"/>
  <c r="AD159" i="1"/>
  <c r="AC159" i="1"/>
  <c r="AB159" i="1"/>
  <c r="Z159" i="1"/>
  <c r="AA158" i="1"/>
  <c r="AE158" i="1"/>
  <c r="AD158" i="1"/>
  <c r="AC158" i="1"/>
  <c r="AB158" i="1"/>
  <c r="Z158" i="1"/>
  <c r="AA157" i="1"/>
  <c r="AE157" i="1"/>
  <c r="AD157" i="1"/>
  <c r="AC157" i="1"/>
  <c r="AB157" i="1"/>
  <c r="Z157" i="1"/>
  <c r="AA156" i="1"/>
  <c r="AE156" i="1"/>
  <c r="AD156" i="1"/>
  <c r="AC156" i="1"/>
  <c r="AB156" i="1"/>
  <c r="Z156" i="1"/>
  <c r="AA155" i="1"/>
  <c r="AE155" i="1"/>
  <c r="AD155" i="1"/>
  <c r="AC155" i="1"/>
  <c r="AB155" i="1"/>
  <c r="Z155" i="1"/>
  <c r="AA154" i="1"/>
  <c r="AE154" i="1"/>
  <c r="AD154" i="1"/>
  <c r="AC154" i="1"/>
  <c r="AB154" i="1"/>
  <c r="Z154" i="1"/>
  <c r="AA153" i="1"/>
  <c r="AE153" i="1"/>
  <c r="AD153" i="1"/>
  <c r="AC153" i="1"/>
  <c r="AB153" i="1"/>
  <c r="Z153" i="1"/>
  <c r="AA152" i="1"/>
  <c r="AE152" i="1"/>
  <c r="AD152" i="1"/>
  <c r="AC152" i="1"/>
  <c r="AB152" i="1"/>
  <c r="Z152" i="1"/>
  <c r="AA151" i="1"/>
  <c r="AE151" i="1"/>
  <c r="AD151" i="1"/>
  <c r="AC151" i="1"/>
  <c r="AB151" i="1"/>
  <c r="Z151" i="1"/>
  <c r="AA150" i="1"/>
  <c r="AE150" i="1"/>
  <c r="AD150" i="1"/>
  <c r="AC150" i="1"/>
  <c r="AB150" i="1"/>
  <c r="Z150" i="1"/>
  <c r="AA149" i="1"/>
  <c r="AE149" i="1"/>
  <c r="AD149" i="1"/>
  <c r="AC149" i="1"/>
  <c r="AB149" i="1"/>
  <c r="Z149" i="1"/>
  <c r="AA148" i="1"/>
  <c r="AE148" i="1"/>
  <c r="AD148" i="1"/>
  <c r="AC148" i="1"/>
  <c r="AB148" i="1"/>
  <c r="Z148" i="1"/>
  <c r="AA147" i="1"/>
  <c r="AE147" i="1"/>
  <c r="AD147" i="1"/>
  <c r="AC147" i="1"/>
  <c r="AB147" i="1"/>
  <c r="Z147" i="1"/>
  <c r="AA146" i="1"/>
  <c r="AE146" i="1"/>
  <c r="AD146" i="1"/>
  <c r="AC146" i="1"/>
  <c r="AB146" i="1"/>
  <c r="Z146" i="1"/>
  <c r="AA145" i="1"/>
  <c r="AE145" i="1"/>
  <c r="AD145" i="1"/>
  <c r="AC145" i="1"/>
  <c r="AB145" i="1"/>
  <c r="Z145" i="1"/>
  <c r="AA144" i="1"/>
  <c r="AE144" i="1"/>
  <c r="AD144" i="1"/>
  <c r="AC144" i="1"/>
  <c r="AB144" i="1"/>
  <c r="Z144" i="1"/>
  <c r="AA143" i="1"/>
  <c r="AE143" i="1"/>
  <c r="AD143" i="1"/>
  <c r="AC143" i="1"/>
  <c r="AB143" i="1"/>
  <c r="Z143" i="1"/>
  <c r="AA142" i="1"/>
  <c r="AE142" i="1"/>
  <c r="AD142" i="1"/>
  <c r="AC142" i="1"/>
  <c r="AB142" i="1"/>
  <c r="Z142" i="1"/>
  <c r="AA141" i="1"/>
  <c r="AE141" i="1"/>
  <c r="AD141" i="1"/>
  <c r="AC141" i="1"/>
  <c r="AB141" i="1"/>
  <c r="Z141" i="1"/>
  <c r="AA140" i="1"/>
  <c r="AE140" i="1"/>
  <c r="AD140" i="1"/>
  <c r="AC140" i="1"/>
  <c r="AB140" i="1"/>
  <c r="Z140" i="1"/>
  <c r="AA139" i="1"/>
  <c r="AE139" i="1"/>
  <c r="AD139" i="1"/>
  <c r="AC139" i="1"/>
  <c r="AB139" i="1"/>
  <c r="Z139" i="1"/>
  <c r="AA138" i="1"/>
  <c r="AE138" i="1"/>
  <c r="AD138" i="1"/>
  <c r="AC138" i="1"/>
  <c r="AB138" i="1"/>
  <c r="Z138" i="1"/>
  <c r="AA137" i="1"/>
  <c r="AE137" i="1"/>
  <c r="AD137" i="1"/>
  <c r="AC137" i="1"/>
  <c r="AB137" i="1"/>
  <c r="Z137" i="1"/>
  <c r="AA136" i="1"/>
  <c r="AE136" i="1"/>
  <c r="AD136" i="1"/>
  <c r="AC136" i="1"/>
  <c r="AB136" i="1"/>
  <c r="Z136" i="1"/>
  <c r="AA135" i="1"/>
  <c r="AE135" i="1"/>
  <c r="AD135" i="1"/>
  <c r="AC135" i="1"/>
  <c r="AB135" i="1"/>
  <c r="Z135" i="1"/>
  <c r="AA134" i="1"/>
  <c r="AE134" i="1"/>
  <c r="AD134" i="1"/>
  <c r="AC134" i="1"/>
  <c r="AB134" i="1"/>
  <c r="Z134" i="1"/>
  <c r="AA133" i="1"/>
  <c r="AE133" i="1"/>
  <c r="AD133" i="1"/>
  <c r="AC133" i="1"/>
  <c r="AB133" i="1"/>
  <c r="Z133" i="1"/>
  <c r="AA132" i="1"/>
  <c r="AE132" i="1"/>
  <c r="AD132" i="1"/>
  <c r="AC132" i="1"/>
  <c r="AB132" i="1"/>
  <c r="Z132" i="1"/>
  <c r="AA131" i="1"/>
  <c r="AE131" i="1"/>
  <c r="AD131" i="1"/>
  <c r="AC131" i="1"/>
  <c r="AB131" i="1"/>
  <c r="Z131" i="1"/>
  <c r="AA130" i="1"/>
  <c r="AE130" i="1"/>
  <c r="AD130" i="1"/>
  <c r="AC130" i="1"/>
  <c r="AB130" i="1"/>
  <c r="Z130" i="1"/>
  <c r="AA129" i="1"/>
  <c r="AE129" i="1"/>
  <c r="AD129" i="1"/>
  <c r="AC129" i="1"/>
  <c r="AB129" i="1"/>
  <c r="Z129" i="1"/>
  <c r="AA128" i="1"/>
  <c r="AE128" i="1"/>
  <c r="AD128" i="1"/>
  <c r="AC128" i="1"/>
  <c r="AB128" i="1"/>
  <c r="Z128" i="1"/>
  <c r="AA127" i="1"/>
  <c r="AE127" i="1"/>
  <c r="AD127" i="1"/>
  <c r="AC127" i="1"/>
  <c r="AB127" i="1"/>
  <c r="Z127" i="1"/>
  <c r="AA126" i="1"/>
  <c r="AE126" i="1"/>
  <c r="AD126" i="1"/>
  <c r="AC126" i="1"/>
  <c r="AB126" i="1"/>
  <c r="Z126" i="1"/>
  <c r="AA125" i="1"/>
  <c r="AE125" i="1"/>
  <c r="AD125" i="1"/>
  <c r="AC125" i="1"/>
  <c r="AB125" i="1"/>
  <c r="Z125" i="1"/>
  <c r="AA124" i="1"/>
  <c r="AE124" i="1"/>
  <c r="AD124" i="1"/>
  <c r="AC124" i="1"/>
  <c r="AB124" i="1"/>
  <c r="Z124" i="1"/>
  <c r="AA123" i="1"/>
  <c r="AE123" i="1"/>
  <c r="AD123" i="1"/>
  <c r="AC123" i="1"/>
  <c r="AB123" i="1"/>
  <c r="Z123" i="1"/>
  <c r="AA122" i="1"/>
  <c r="AE122" i="1"/>
  <c r="AD122" i="1"/>
  <c r="AC122" i="1"/>
  <c r="AB122" i="1"/>
  <c r="Z122" i="1"/>
  <c r="AA121" i="1"/>
  <c r="AE121" i="1"/>
  <c r="AD121" i="1"/>
  <c r="AC121" i="1"/>
  <c r="AB121" i="1"/>
  <c r="Z121" i="1"/>
  <c r="AA120" i="1"/>
  <c r="AE120" i="1"/>
  <c r="AD120" i="1"/>
  <c r="AC120" i="1"/>
  <c r="AB120" i="1"/>
  <c r="Z120" i="1"/>
  <c r="AA119" i="1"/>
  <c r="AE119" i="1"/>
  <c r="AD119" i="1"/>
  <c r="AC119" i="1"/>
  <c r="AB119" i="1"/>
  <c r="Z119" i="1"/>
  <c r="AA118" i="1"/>
  <c r="AE118" i="1"/>
  <c r="AD118" i="1"/>
  <c r="AC118" i="1"/>
  <c r="AB118" i="1"/>
  <c r="Z118" i="1"/>
  <c r="AA117" i="1"/>
  <c r="AE117" i="1"/>
  <c r="AD117" i="1"/>
  <c r="AC117" i="1"/>
  <c r="AB117" i="1"/>
  <c r="Z117" i="1"/>
  <c r="AA116" i="1"/>
  <c r="AE116" i="1"/>
  <c r="AD116" i="1"/>
  <c r="AC116" i="1"/>
  <c r="AB116" i="1"/>
  <c r="Z116" i="1"/>
  <c r="AA115" i="1"/>
  <c r="AE115" i="1"/>
  <c r="AD115" i="1"/>
  <c r="AC115" i="1"/>
  <c r="AB115" i="1"/>
  <c r="Z115" i="1"/>
  <c r="AA114" i="1"/>
  <c r="AE114" i="1"/>
  <c r="AD114" i="1"/>
  <c r="AC114" i="1"/>
  <c r="AB114" i="1"/>
  <c r="Z114" i="1"/>
  <c r="AA113" i="1"/>
  <c r="AE113" i="1"/>
  <c r="AD113" i="1"/>
  <c r="AC113" i="1"/>
  <c r="AB113" i="1"/>
  <c r="Z113" i="1"/>
  <c r="AA112" i="1"/>
  <c r="AE112" i="1"/>
  <c r="AD112" i="1"/>
  <c r="AC112" i="1"/>
  <c r="AB112" i="1"/>
  <c r="Z112" i="1"/>
  <c r="AA111" i="1"/>
  <c r="AE111" i="1"/>
  <c r="AD111" i="1"/>
  <c r="AC111" i="1"/>
  <c r="AB111" i="1"/>
  <c r="Z111" i="1"/>
  <c r="AA110" i="1"/>
  <c r="AE110" i="1"/>
  <c r="AD110" i="1"/>
  <c r="AC110" i="1"/>
  <c r="AB110" i="1"/>
  <c r="Z110" i="1"/>
  <c r="AA109" i="1"/>
  <c r="AE109" i="1"/>
  <c r="AD109" i="1"/>
  <c r="AC109" i="1"/>
  <c r="AB109" i="1"/>
  <c r="Z109" i="1"/>
  <c r="AA108" i="1"/>
  <c r="AE108" i="1"/>
  <c r="AD108" i="1"/>
  <c r="AC108" i="1"/>
  <c r="AB108" i="1"/>
  <c r="Z108" i="1"/>
  <c r="AA107" i="1"/>
  <c r="AE107" i="1"/>
  <c r="AD107" i="1"/>
  <c r="AC107" i="1"/>
  <c r="AB107" i="1"/>
  <c r="Z107" i="1"/>
  <c r="AA106" i="1"/>
  <c r="AE106" i="1"/>
  <c r="AD106" i="1"/>
  <c r="AC106" i="1"/>
  <c r="AB106" i="1"/>
  <c r="Z106" i="1"/>
  <c r="AA105" i="1"/>
  <c r="AE105" i="1"/>
  <c r="AD105" i="1"/>
  <c r="AC105" i="1"/>
  <c r="AB105" i="1"/>
  <c r="Z105" i="1"/>
  <c r="AA104" i="1"/>
  <c r="AE104" i="1"/>
  <c r="AD104" i="1"/>
  <c r="AC104" i="1"/>
  <c r="AB104" i="1"/>
  <c r="Z104" i="1"/>
  <c r="AA103" i="1"/>
  <c r="AE103" i="1"/>
  <c r="AD103" i="1"/>
  <c r="AC103" i="1"/>
  <c r="AB103" i="1"/>
  <c r="Z103" i="1"/>
  <c r="AA102" i="1"/>
  <c r="AE102" i="1"/>
  <c r="AD102" i="1"/>
  <c r="AC102" i="1"/>
  <c r="AB102" i="1"/>
  <c r="Z102" i="1"/>
  <c r="AA101" i="1"/>
  <c r="AE101" i="1"/>
  <c r="AD101" i="1"/>
  <c r="AC101" i="1"/>
  <c r="AB101" i="1"/>
  <c r="Z101" i="1"/>
  <c r="AA100" i="1"/>
  <c r="AE100" i="1"/>
  <c r="AD100" i="1"/>
  <c r="AC100" i="1"/>
  <c r="AB100" i="1"/>
  <c r="Z100" i="1"/>
  <c r="AA99" i="1"/>
  <c r="AE99" i="1"/>
  <c r="AD99" i="1"/>
  <c r="AC99" i="1"/>
  <c r="AB99" i="1"/>
  <c r="Z99" i="1"/>
  <c r="AA98" i="1"/>
  <c r="AE98" i="1"/>
  <c r="AD98" i="1"/>
  <c r="AC98" i="1"/>
  <c r="AB98" i="1"/>
  <c r="Z98" i="1"/>
  <c r="AA97" i="1"/>
  <c r="AE97" i="1"/>
  <c r="AD97" i="1"/>
  <c r="AC97" i="1"/>
  <c r="AB97" i="1"/>
  <c r="Z97" i="1"/>
  <c r="AA96" i="1"/>
  <c r="AE96" i="1"/>
  <c r="AD96" i="1"/>
  <c r="AC96" i="1"/>
  <c r="AB96" i="1"/>
  <c r="Z96" i="1"/>
  <c r="AA95" i="1"/>
  <c r="AE95" i="1"/>
  <c r="AD95" i="1"/>
  <c r="AC95" i="1"/>
  <c r="AB95" i="1"/>
  <c r="Z95" i="1"/>
  <c r="AA94" i="1"/>
  <c r="AE94" i="1"/>
  <c r="AD94" i="1"/>
  <c r="AC94" i="1"/>
  <c r="AB94" i="1"/>
  <c r="Z94" i="1"/>
  <c r="AA93" i="1"/>
  <c r="AE93" i="1"/>
  <c r="AD93" i="1"/>
  <c r="AC93" i="1"/>
  <c r="AB93" i="1"/>
  <c r="Z93" i="1"/>
  <c r="AA92" i="1"/>
  <c r="AE92" i="1"/>
  <c r="AD92" i="1"/>
  <c r="AC92" i="1"/>
  <c r="AB92" i="1"/>
  <c r="Z92" i="1"/>
  <c r="AA91" i="1"/>
  <c r="AE91" i="1"/>
  <c r="AD91" i="1"/>
  <c r="AC91" i="1"/>
  <c r="AB91" i="1"/>
  <c r="Z91" i="1"/>
  <c r="AA90" i="1"/>
  <c r="AE90" i="1"/>
  <c r="AD90" i="1"/>
  <c r="AC90" i="1"/>
  <c r="AB90" i="1"/>
  <c r="Z90" i="1"/>
  <c r="AA89" i="1"/>
  <c r="AE89" i="1"/>
  <c r="AD89" i="1"/>
  <c r="AC89" i="1"/>
  <c r="AB89" i="1"/>
  <c r="Z89" i="1"/>
  <c r="AA88" i="1"/>
  <c r="AE88" i="1"/>
  <c r="AD88" i="1"/>
  <c r="AC88" i="1"/>
  <c r="AB88" i="1"/>
  <c r="Z88" i="1"/>
  <c r="AA87" i="1"/>
  <c r="AE87" i="1"/>
  <c r="AD87" i="1"/>
  <c r="AC87" i="1"/>
  <c r="AB87" i="1"/>
  <c r="Z87" i="1"/>
  <c r="AA86" i="1"/>
  <c r="AE86" i="1"/>
  <c r="AD86" i="1"/>
  <c r="AC86" i="1"/>
  <c r="AB86" i="1"/>
  <c r="Z86" i="1"/>
  <c r="AA85" i="1"/>
  <c r="AE85" i="1"/>
  <c r="AD85" i="1"/>
  <c r="AC85" i="1"/>
  <c r="AB85" i="1"/>
  <c r="Z85" i="1"/>
  <c r="AA84" i="1"/>
  <c r="AE84" i="1"/>
  <c r="AD84" i="1"/>
  <c r="AC84" i="1"/>
  <c r="AB84" i="1"/>
  <c r="Z84" i="1"/>
  <c r="AA83" i="1"/>
  <c r="AE83" i="1"/>
  <c r="AD83" i="1"/>
  <c r="AC83" i="1"/>
  <c r="AB83" i="1"/>
  <c r="Z83" i="1"/>
  <c r="AA82" i="1"/>
  <c r="AE82" i="1"/>
  <c r="AD82" i="1"/>
  <c r="AC82" i="1"/>
  <c r="AB82" i="1"/>
  <c r="Z82" i="1"/>
  <c r="AA81" i="1"/>
  <c r="AE81" i="1"/>
  <c r="AD81" i="1"/>
  <c r="AC81" i="1"/>
  <c r="AB81" i="1"/>
  <c r="Z81" i="1"/>
  <c r="AA80" i="1"/>
  <c r="AE80" i="1"/>
  <c r="AD80" i="1"/>
  <c r="AC80" i="1"/>
  <c r="AB80" i="1"/>
  <c r="Z80" i="1"/>
  <c r="AA79" i="1"/>
  <c r="AE79" i="1"/>
  <c r="AD79" i="1"/>
  <c r="AC79" i="1"/>
  <c r="AB79" i="1"/>
  <c r="Z79" i="1"/>
  <c r="AA78" i="1"/>
  <c r="AE78" i="1"/>
  <c r="AD78" i="1"/>
  <c r="AC78" i="1"/>
  <c r="AB78" i="1"/>
  <c r="Z78" i="1"/>
  <c r="AA77" i="1"/>
  <c r="AE77" i="1"/>
  <c r="AD77" i="1"/>
  <c r="AC77" i="1"/>
  <c r="AB77" i="1"/>
  <c r="Z77" i="1"/>
  <c r="AA76" i="1"/>
  <c r="AE76" i="1"/>
  <c r="AD76" i="1"/>
  <c r="AC76" i="1"/>
  <c r="AB76" i="1"/>
  <c r="Z76" i="1"/>
  <c r="AA75" i="1"/>
  <c r="AE75" i="1"/>
  <c r="AD75" i="1"/>
  <c r="AC75" i="1"/>
  <c r="AB75" i="1"/>
  <c r="Z75" i="1"/>
  <c r="AA74" i="1"/>
  <c r="AE74" i="1"/>
  <c r="AD74" i="1"/>
  <c r="AC74" i="1"/>
  <c r="AB74" i="1"/>
  <c r="Z74" i="1"/>
  <c r="AA73" i="1"/>
  <c r="AE73" i="1"/>
  <c r="AD73" i="1"/>
  <c r="AC73" i="1"/>
  <c r="AB73" i="1"/>
  <c r="Z73" i="1"/>
  <c r="AA72" i="1"/>
  <c r="AE72" i="1"/>
  <c r="AD72" i="1"/>
  <c r="AC72" i="1"/>
  <c r="AB72" i="1"/>
  <c r="Z72" i="1"/>
  <c r="AA71" i="1"/>
  <c r="AE71" i="1"/>
  <c r="AD71" i="1"/>
  <c r="AC71" i="1"/>
  <c r="AB71" i="1"/>
  <c r="Z71" i="1"/>
  <c r="AA70" i="1"/>
  <c r="AE70" i="1"/>
  <c r="AD70" i="1"/>
  <c r="AC70" i="1"/>
  <c r="AB70" i="1"/>
  <c r="Z70" i="1"/>
  <c r="AA69" i="1"/>
  <c r="AE69" i="1"/>
  <c r="AD69" i="1"/>
  <c r="AC69" i="1"/>
  <c r="AB69" i="1"/>
  <c r="Z69" i="1"/>
  <c r="AA68" i="1"/>
  <c r="AE68" i="1"/>
  <c r="AD68" i="1"/>
  <c r="AC68" i="1"/>
  <c r="AB68" i="1"/>
  <c r="Z68" i="1"/>
  <c r="AA67" i="1"/>
  <c r="AE67" i="1"/>
  <c r="AD67" i="1"/>
  <c r="AC67" i="1"/>
  <c r="AB67" i="1"/>
  <c r="Z67" i="1"/>
  <c r="AA66" i="1"/>
  <c r="AE66" i="1"/>
  <c r="AD66" i="1"/>
  <c r="AC66" i="1"/>
  <c r="AB66" i="1"/>
  <c r="Z66" i="1"/>
  <c r="AA65" i="1"/>
  <c r="AE65" i="1"/>
  <c r="AD65" i="1"/>
  <c r="AC65" i="1"/>
  <c r="AB65" i="1"/>
  <c r="Z65" i="1"/>
  <c r="AA64" i="1"/>
  <c r="AE64" i="1"/>
  <c r="AD64" i="1"/>
  <c r="AC64" i="1"/>
  <c r="AB64" i="1"/>
  <c r="Z64" i="1"/>
  <c r="AA63" i="1"/>
  <c r="AE63" i="1"/>
  <c r="AD63" i="1"/>
  <c r="AC63" i="1"/>
  <c r="AB63" i="1"/>
  <c r="Z63" i="1"/>
  <c r="AA62" i="1"/>
  <c r="AE62" i="1"/>
  <c r="AD62" i="1"/>
  <c r="AC62" i="1"/>
  <c r="AB62" i="1"/>
  <c r="Z62" i="1"/>
  <c r="AA61" i="1"/>
  <c r="AE61" i="1"/>
  <c r="AD61" i="1"/>
  <c r="AC61" i="1"/>
  <c r="AB61" i="1"/>
  <c r="Z61" i="1"/>
  <c r="AA60" i="1"/>
  <c r="AE60" i="1"/>
  <c r="AD60" i="1"/>
  <c r="AC60" i="1"/>
  <c r="AB60" i="1"/>
  <c r="Z60" i="1"/>
  <c r="AA59" i="1"/>
  <c r="AE59" i="1"/>
  <c r="AD59" i="1"/>
  <c r="AC59" i="1"/>
  <c r="AB59" i="1"/>
  <c r="Z59" i="1"/>
  <c r="AA58" i="1"/>
  <c r="AE58" i="1"/>
  <c r="AD58" i="1"/>
  <c r="AC58" i="1"/>
  <c r="AB58" i="1"/>
  <c r="Z58" i="1"/>
  <c r="AA57" i="1"/>
  <c r="AE57" i="1"/>
  <c r="AD57" i="1"/>
  <c r="AC57" i="1"/>
  <c r="AB57" i="1"/>
  <c r="Z57" i="1"/>
  <c r="AA56" i="1"/>
  <c r="AE56" i="1"/>
  <c r="AD56" i="1"/>
  <c r="AC56" i="1"/>
  <c r="AB56" i="1"/>
  <c r="Z56" i="1"/>
  <c r="AA55" i="1"/>
  <c r="AE55" i="1"/>
  <c r="AD55" i="1"/>
  <c r="AC55" i="1"/>
  <c r="AB55" i="1"/>
  <c r="Z55" i="1"/>
  <c r="AA54" i="1"/>
  <c r="AE54" i="1"/>
  <c r="AD54" i="1"/>
  <c r="AC54" i="1"/>
  <c r="AB54" i="1"/>
  <c r="Z54" i="1"/>
  <c r="AA53" i="1"/>
  <c r="AE53" i="1"/>
  <c r="AD53" i="1"/>
  <c r="AC53" i="1"/>
  <c r="AB53" i="1"/>
  <c r="Z53" i="1"/>
  <c r="AA52" i="1"/>
  <c r="AE52" i="1"/>
  <c r="AD52" i="1"/>
  <c r="AC52" i="1"/>
  <c r="AB52" i="1"/>
  <c r="Z52" i="1"/>
  <c r="AA51" i="1"/>
  <c r="AE51" i="1"/>
  <c r="AD51" i="1"/>
  <c r="AC51" i="1"/>
  <c r="AB51" i="1"/>
  <c r="Z51" i="1"/>
  <c r="AA50" i="1"/>
  <c r="AE50" i="1"/>
  <c r="AD50" i="1"/>
  <c r="AC50" i="1"/>
  <c r="AB50" i="1"/>
  <c r="Z50" i="1"/>
  <c r="AA49" i="1"/>
  <c r="AE49" i="1"/>
  <c r="AD49" i="1"/>
  <c r="AC49" i="1"/>
  <c r="AB49" i="1"/>
  <c r="Z49" i="1"/>
  <c r="AA48" i="1"/>
  <c r="AE48" i="1"/>
  <c r="AD48" i="1"/>
  <c r="AC48" i="1"/>
  <c r="AB48" i="1"/>
  <c r="Z48" i="1"/>
  <c r="AA47" i="1"/>
  <c r="AE47" i="1"/>
  <c r="AD47" i="1"/>
  <c r="AC47" i="1"/>
  <c r="AB47" i="1"/>
  <c r="Z47" i="1"/>
  <c r="AA46" i="1"/>
  <c r="AE46" i="1"/>
  <c r="AD46" i="1"/>
  <c r="AC46" i="1"/>
  <c r="AB46" i="1"/>
  <c r="Z46" i="1"/>
  <c r="AA45" i="1"/>
  <c r="AE45" i="1"/>
  <c r="AD45" i="1"/>
  <c r="AC45" i="1"/>
  <c r="AB45" i="1"/>
  <c r="Z45" i="1"/>
  <c r="AA44" i="1"/>
  <c r="AE44" i="1"/>
  <c r="AD44" i="1"/>
  <c r="AC44" i="1"/>
  <c r="AB44" i="1"/>
  <c r="Z44" i="1"/>
  <c r="AA43" i="1"/>
  <c r="AE43" i="1"/>
  <c r="AD43" i="1"/>
  <c r="AC43" i="1"/>
  <c r="AB43" i="1"/>
  <c r="Z43" i="1"/>
  <c r="AA42" i="1"/>
  <c r="AE42" i="1"/>
  <c r="AD42" i="1"/>
  <c r="AC42" i="1"/>
  <c r="AB42" i="1"/>
  <c r="Z42" i="1"/>
  <c r="AA41" i="1"/>
  <c r="AE41" i="1"/>
  <c r="AD41" i="1"/>
  <c r="AC41" i="1"/>
  <c r="AB41" i="1"/>
  <c r="Z41" i="1"/>
  <c r="AA40" i="1"/>
  <c r="AE40" i="1"/>
  <c r="AD40" i="1"/>
  <c r="AC40" i="1"/>
  <c r="AB40" i="1"/>
  <c r="Z40" i="1"/>
  <c r="AA39" i="1"/>
  <c r="AE39" i="1"/>
  <c r="AD39" i="1"/>
  <c r="AC39" i="1"/>
  <c r="AB39" i="1"/>
  <c r="Z39" i="1"/>
  <c r="AA38" i="1"/>
  <c r="AE38" i="1"/>
  <c r="AD38" i="1"/>
  <c r="AC38" i="1"/>
  <c r="AB38" i="1"/>
  <c r="Z38" i="1"/>
  <c r="AA37" i="1"/>
  <c r="AE37" i="1"/>
  <c r="AD37" i="1"/>
  <c r="AC37" i="1"/>
  <c r="AB37" i="1"/>
  <c r="Z37" i="1"/>
  <c r="AA36" i="1"/>
  <c r="AE36" i="1"/>
  <c r="AD36" i="1"/>
  <c r="AC36" i="1"/>
  <c r="AB36" i="1"/>
  <c r="Z36" i="1"/>
  <c r="AA35" i="1"/>
  <c r="AE35" i="1"/>
  <c r="AD35" i="1"/>
  <c r="AC35" i="1"/>
  <c r="AB35" i="1"/>
  <c r="Z35" i="1"/>
  <c r="AA34" i="1"/>
  <c r="AE34" i="1"/>
  <c r="AD34" i="1"/>
  <c r="AC34" i="1"/>
  <c r="AB34" i="1"/>
  <c r="Z34" i="1"/>
  <c r="AA33" i="1"/>
  <c r="AE33" i="1"/>
  <c r="AD33" i="1"/>
  <c r="AC33" i="1"/>
  <c r="AB33" i="1"/>
  <c r="Z33" i="1"/>
  <c r="AA32" i="1"/>
  <c r="AE32" i="1"/>
  <c r="AD32" i="1"/>
  <c r="AC32" i="1"/>
  <c r="AB32" i="1"/>
  <c r="Z32" i="1"/>
  <c r="AA31" i="1"/>
  <c r="AE31" i="1"/>
  <c r="AD31" i="1"/>
  <c r="AC31" i="1"/>
  <c r="AB31" i="1"/>
  <c r="Z31" i="1"/>
  <c r="AA30" i="1"/>
  <c r="AE30" i="1"/>
  <c r="AD30" i="1"/>
  <c r="AC30" i="1"/>
  <c r="AB30" i="1"/>
  <c r="Z30" i="1"/>
  <c r="AA29" i="1"/>
  <c r="AE29" i="1"/>
  <c r="AD29" i="1"/>
  <c r="AC29" i="1"/>
  <c r="AB29" i="1"/>
  <c r="Z29" i="1"/>
  <c r="AA28" i="1"/>
  <c r="AE28" i="1"/>
  <c r="AD28" i="1"/>
  <c r="AC28" i="1"/>
  <c r="AB28" i="1"/>
  <c r="Z28" i="1"/>
  <c r="AA27" i="1"/>
  <c r="AE27" i="1"/>
  <c r="AD27" i="1"/>
  <c r="AC27" i="1"/>
  <c r="AB27" i="1"/>
  <c r="Z27" i="1"/>
  <c r="AA26" i="1"/>
  <c r="AE26" i="1"/>
  <c r="AD26" i="1"/>
  <c r="AC26" i="1"/>
  <c r="AB26" i="1"/>
  <c r="Z26" i="1"/>
  <c r="AA25" i="1"/>
  <c r="AE25" i="1"/>
  <c r="AD25" i="1"/>
  <c r="AC25" i="1"/>
  <c r="AB25" i="1"/>
  <c r="Z25" i="1"/>
  <c r="AA24" i="1"/>
  <c r="AE24" i="1"/>
  <c r="AD24" i="1"/>
  <c r="AC24" i="1"/>
  <c r="AB24" i="1"/>
  <c r="Z24" i="1"/>
  <c r="AA23" i="1"/>
  <c r="AE23" i="1"/>
  <c r="AD23" i="1"/>
  <c r="AC23" i="1"/>
  <c r="AB23" i="1"/>
  <c r="Z23" i="1"/>
  <c r="AA22" i="1"/>
  <c r="AE22" i="1"/>
  <c r="AD22" i="1"/>
  <c r="AC22" i="1"/>
  <c r="AB22" i="1"/>
  <c r="Z22" i="1"/>
  <c r="AA21" i="1"/>
  <c r="AE21" i="1"/>
  <c r="AD21" i="1"/>
  <c r="AC21" i="1"/>
  <c r="AB21" i="1"/>
  <c r="Z21" i="1"/>
  <c r="AA20" i="1"/>
  <c r="AD20" i="1"/>
  <c r="AC20" i="1"/>
  <c r="AB20" i="1"/>
  <c r="Z20" i="1"/>
  <c r="AA19" i="1"/>
  <c r="AE19" i="1"/>
  <c r="AD19" i="1"/>
  <c r="AC19" i="1"/>
  <c r="AB19" i="1"/>
  <c r="Z19" i="1"/>
  <c r="AA18" i="1"/>
  <c r="AE18" i="1"/>
  <c r="AD18" i="1"/>
  <c r="AC18" i="1"/>
  <c r="AB18" i="1"/>
  <c r="Z18" i="1"/>
  <c r="AA17" i="1"/>
  <c r="AE17" i="1"/>
  <c r="AD17" i="1"/>
  <c r="AC17" i="1"/>
  <c r="AB17" i="1"/>
  <c r="Z17" i="1"/>
  <c r="AA16" i="1"/>
  <c r="AE16" i="1"/>
  <c r="AD16" i="1"/>
  <c r="AC16" i="1"/>
  <c r="AB16" i="1"/>
  <c r="Z16" i="1"/>
  <c r="AA15" i="1"/>
  <c r="AE15" i="1"/>
  <c r="AD15" i="1"/>
  <c r="AC15" i="1"/>
  <c r="AB15" i="1"/>
  <c r="Z15" i="1"/>
  <c r="AA14" i="1"/>
  <c r="AE14" i="1"/>
  <c r="AD14" i="1"/>
  <c r="AC14" i="1"/>
  <c r="AB14" i="1"/>
  <c r="Z14" i="1"/>
  <c r="AA13" i="1"/>
  <c r="AE13" i="1"/>
  <c r="AD13" i="1"/>
  <c r="AC13" i="1"/>
  <c r="AB13" i="1"/>
  <c r="Z13" i="1"/>
  <c r="AA12" i="1"/>
  <c r="AE12" i="1"/>
  <c r="AD12" i="1"/>
  <c r="AC12" i="1"/>
  <c r="AB12" i="1"/>
  <c r="Z12" i="1"/>
  <c r="AD11" i="1"/>
  <c r="AC11" i="1"/>
  <c r="AA11" i="1"/>
  <c r="AB11" i="1"/>
  <c r="Z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X510" i="1"/>
  <c r="CX509" i="1"/>
  <c r="CX508" i="1"/>
  <c r="CX507" i="1"/>
  <c r="CX506" i="1"/>
  <c r="CX505" i="1"/>
  <c r="CX504" i="1"/>
  <c r="CX503" i="1"/>
  <c r="CX502" i="1"/>
  <c r="CX501" i="1"/>
  <c r="CX500" i="1"/>
  <c r="CX499" i="1"/>
  <c r="CX498" i="1"/>
  <c r="CX497" i="1"/>
  <c r="CX496" i="1"/>
  <c r="CX495" i="1"/>
  <c r="CX494" i="1"/>
  <c r="CX493" i="1"/>
  <c r="CX492" i="1"/>
  <c r="CX491" i="1"/>
  <c r="CX490" i="1"/>
  <c r="CX489" i="1"/>
  <c r="CX488" i="1"/>
  <c r="CX487" i="1"/>
  <c r="CX486" i="1"/>
  <c r="CX485" i="1"/>
  <c r="CX484" i="1"/>
  <c r="CX483" i="1"/>
  <c r="CX482" i="1"/>
  <c r="CX481" i="1"/>
  <c r="CX480" i="1"/>
  <c r="CX479" i="1"/>
  <c r="CX478" i="1"/>
  <c r="CX477" i="1"/>
  <c r="CX476" i="1"/>
  <c r="CX475" i="1"/>
  <c r="CX474" i="1"/>
  <c r="CX473" i="1"/>
  <c r="CX472" i="1"/>
  <c r="CX471" i="1"/>
  <c r="CX470" i="1"/>
  <c r="CX469" i="1"/>
  <c r="CX468" i="1"/>
  <c r="CX467" i="1"/>
  <c r="CX466" i="1"/>
  <c r="CX465" i="1"/>
  <c r="CX464" i="1"/>
  <c r="CX463" i="1"/>
  <c r="CX462" i="1"/>
  <c r="CX461" i="1"/>
  <c r="CX460" i="1"/>
  <c r="CX459" i="1"/>
  <c r="CX458" i="1"/>
  <c r="CX457" i="1"/>
  <c r="CX456" i="1"/>
  <c r="CX455" i="1"/>
  <c r="CX454" i="1"/>
  <c r="CX453" i="1"/>
  <c r="CX452" i="1"/>
  <c r="CX451" i="1"/>
  <c r="CX450" i="1"/>
  <c r="CX449" i="1"/>
  <c r="CX448" i="1"/>
  <c r="CX447" i="1"/>
  <c r="CX446" i="1"/>
  <c r="CX445" i="1"/>
  <c r="CX444" i="1"/>
  <c r="CX443" i="1"/>
  <c r="CX442" i="1"/>
  <c r="CX441" i="1"/>
  <c r="CX440" i="1"/>
  <c r="CX439" i="1"/>
  <c r="CX438" i="1"/>
  <c r="CX437" i="1"/>
  <c r="CX436" i="1"/>
  <c r="CX435" i="1"/>
  <c r="CX434" i="1"/>
  <c r="CX433" i="1"/>
  <c r="CX432" i="1"/>
  <c r="CX431" i="1"/>
  <c r="CX430" i="1"/>
  <c r="CX429" i="1"/>
  <c r="CX428" i="1"/>
  <c r="CX427" i="1"/>
  <c r="CX426" i="1"/>
  <c r="CX425" i="1"/>
  <c r="CX424" i="1"/>
  <c r="CX423" i="1"/>
  <c r="CX422" i="1"/>
  <c r="CX421" i="1"/>
  <c r="CX420" i="1"/>
  <c r="CX419" i="1"/>
  <c r="CX418" i="1"/>
  <c r="CX417" i="1"/>
  <c r="CX416" i="1"/>
  <c r="CX415" i="1"/>
  <c r="CX414" i="1"/>
  <c r="CX413" i="1"/>
  <c r="CX412" i="1"/>
  <c r="CX411" i="1"/>
  <c r="CX410" i="1"/>
  <c r="CX409" i="1"/>
  <c r="CX408" i="1"/>
  <c r="CX407" i="1"/>
  <c r="CX406" i="1"/>
  <c r="CX405" i="1"/>
  <c r="CX404" i="1"/>
  <c r="CX403" i="1"/>
  <c r="CX402" i="1"/>
  <c r="CX401" i="1"/>
  <c r="CX400" i="1"/>
  <c r="CX399" i="1"/>
  <c r="CX398" i="1"/>
  <c r="CX397" i="1"/>
  <c r="CX396" i="1"/>
  <c r="CX395" i="1"/>
  <c r="CX394" i="1"/>
  <c r="CX393" i="1"/>
  <c r="CX392" i="1"/>
  <c r="CX391" i="1"/>
  <c r="CX390" i="1"/>
  <c r="CX389" i="1"/>
  <c r="CX388" i="1"/>
  <c r="CX387" i="1"/>
  <c r="CX386" i="1"/>
  <c r="CX385" i="1"/>
  <c r="CX384" i="1"/>
  <c r="CX383" i="1"/>
  <c r="CX382" i="1"/>
  <c r="CX381" i="1"/>
  <c r="CX380" i="1"/>
  <c r="CX379" i="1"/>
  <c r="CX378" i="1"/>
  <c r="CX377" i="1"/>
  <c r="CX376" i="1"/>
  <c r="CX375" i="1"/>
  <c r="CX374" i="1"/>
  <c r="CX373" i="1"/>
  <c r="CX372" i="1"/>
  <c r="CX371" i="1"/>
  <c r="CX370" i="1"/>
  <c r="CX369" i="1"/>
  <c r="CX368" i="1"/>
  <c r="CX367" i="1"/>
  <c r="CX366" i="1"/>
  <c r="CX365" i="1"/>
  <c r="CX364" i="1"/>
  <c r="CX363" i="1"/>
  <c r="CX362" i="1"/>
  <c r="CX361" i="1"/>
  <c r="CX360" i="1"/>
  <c r="CX359" i="1"/>
  <c r="CX358" i="1"/>
  <c r="CX357" i="1"/>
  <c r="CX356" i="1"/>
  <c r="CX355" i="1"/>
  <c r="CX354" i="1"/>
  <c r="CX353" i="1"/>
  <c r="CX352" i="1"/>
  <c r="CX351" i="1"/>
  <c r="CX350" i="1"/>
  <c r="CX349" i="1"/>
  <c r="CX348" i="1"/>
  <c r="CX347" i="1"/>
  <c r="CX346" i="1"/>
  <c r="CX345" i="1"/>
  <c r="CX344" i="1"/>
  <c r="CX343" i="1"/>
  <c r="CX342" i="1"/>
  <c r="CX341" i="1"/>
  <c r="CX340" i="1"/>
  <c r="CX339" i="1"/>
  <c r="CX338" i="1"/>
  <c r="CX337" i="1"/>
  <c r="CX336" i="1"/>
  <c r="CX335" i="1"/>
  <c r="CX334" i="1"/>
  <c r="CX333" i="1"/>
  <c r="CX332" i="1"/>
  <c r="CX331" i="1"/>
  <c r="CX330" i="1"/>
  <c r="CX329" i="1"/>
  <c r="CX328" i="1"/>
  <c r="CX327" i="1"/>
  <c r="CX326" i="1"/>
  <c r="CX325" i="1"/>
  <c r="CX324" i="1"/>
  <c r="CX323" i="1"/>
  <c r="CX322" i="1"/>
  <c r="CX321" i="1"/>
  <c r="CX320" i="1"/>
  <c r="CX319" i="1"/>
  <c r="CX318" i="1"/>
  <c r="CX317" i="1"/>
  <c r="CX316" i="1"/>
  <c r="CX315" i="1"/>
  <c r="CX314" i="1"/>
  <c r="CX313" i="1"/>
  <c r="CX312" i="1"/>
  <c r="CX311" i="1"/>
  <c r="CX310" i="1"/>
  <c r="CX309" i="1"/>
  <c r="CX308" i="1"/>
  <c r="CX307" i="1"/>
  <c r="CX306" i="1"/>
  <c r="CX305" i="1"/>
  <c r="CX304" i="1"/>
  <c r="CX303" i="1"/>
  <c r="CX302" i="1"/>
  <c r="CX301" i="1"/>
  <c r="CX300" i="1"/>
  <c r="CX299" i="1"/>
  <c r="CX298" i="1"/>
  <c r="CX297" i="1"/>
  <c r="CX296" i="1"/>
  <c r="CX295" i="1"/>
  <c r="CX294" i="1"/>
  <c r="CX293" i="1"/>
  <c r="CX292" i="1"/>
  <c r="CX291" i="1"/>
  <c r="CX290" i="1"/>
  <c r="CX289" i="1"/>
  <c r="CX288" i="1"/>
  <c r="CX287" i="1"/>
  <c r="CX286" i="1"/>
  <c r="CX285" i="1"/>
  <c r="CX284" i="1"/>
  <c r="CX283" i="1"/>
  <c r="CX282" i="1"/>
  <c r="CX281" i="1"/>
  <c r="CX280" i="1"/>
  <c r="CX279" i="1"/>
  <c r="CX278" i="1"/>
  <c r="CX277" i="1"/>
  <c r="CX276" i="1"/>
  <c r="CX275" i="1"/>
  <c r="CX274" i="1"/>
  <c r="CX273" i="1"/>
  <c r="CX272" i="1"/>
  <c r="CX271" i="1"/>
  <c r="CX270" i="1"/>
  <c r="CX269" i="1"/>
  <c r="CX268" i="1"/>
  <c r="CX267" i="1"/>
  <c r="CX266" i="1"/>
  <c r="CX265" i="1"/>
  <c r="CX264" i="1"/>
  <c r="CX263" i="1"/>
  <c r="CX262" i="1"/>
  <c r="CX261" i="1"/>
  <c r="CX260" i="1"/>
  <c r="CX259" i="1"/>
  <c r="CX258" i="1"/>
  <c r="CX257" i="1"/>
  <c r="CX256" i="1"/>
  <c r="CX255" i="1"/>
  <c r="CX254" i="1"/>
  <c r="CX253" i="1"/>
  <c r="CX252" i="1"/>
  <c r="CX251" i="1"/>
  <c r="CX250" i="1"/>
  <c r="CX249" i="1"/>
  <c r="CX248" i="1"/>
  <c r="CX247" i="1"/>
  <c r="CX246" i="1"/>
  <c r="CX245" i="1"/>
  <c r="CX244" i="1"/>
  <c r="CX243" i="1"/>
  <c r="CX242" i="1"/>
  <c r="CX241" i="1"/>
  <c r="CX240" i="1"/>
  <c r="CX239" i="1"/>
  <c r="CX238" i="1"/>
  <c r="CX237" i="1"/>
  <c r="CX236" i="1"/>
  <c r="CX235" i="1"/>
  <c r="CX234" i="1"/>
  <c r="CX233" i="1"/>
  <c r="CX232" i="1"/>
  <c r="CX231" i="1"/>
  <c r="CX230" i="1"/>
  <c r="CX229" i="1"/>
  <c r="CX228" i="1"/>
  <c r="CX227" i="1"/>
  <c r="CX226" i="1"/>
  <c r="CX225" i="1"/>
  <c r="CX224" i="1"/>
  <c r="CX223" i="1"/>
  <c r="CX222" i="1"/>
  <c r="CX221" i="1"/>
  <c r="CX220" i="1"/>
  <c r="CX219" i="1"/>
  <c r="CX218" i="1"/>
  <c r="CX217" i="1"/>
  <c r="CX216" i="1"/>
  <c r="CX215" i="1"/>
  <c r="CX214" i="1"/>
  <c r="CX213" i="1"/>
  <c r="CX212" i="1"/>
  <c r="CX211" i="1"/>
  <c r="CX210" i="1"/>
  <c r="CX209" i="1"/>
  <c r="CX208" i="1"/>
  <c r="CX207" i="1"/>
  <c r="CX206" i="1"/>
  <c r="CX205" i="1"/>
  <c r="CX204" i="1"/>
  <c r="CX203" i="1"/>
  <c r="CX202" i="1"/>
  <c r="CX201" i="1"/>
  <c r="CX200" i="1"/>
  <c r="CX199" i="1"/>
  <c r="CX198" i="1"/>
  <c r="CX197" i="1"/>
  <c r="CX196" i="1"/>
  <c r="CX195" i="1"/>
  <c r="CX194" i="1"/>
  <c r="CX193" i="1"/>
  <c r="CX192" i="1"/>
  <c r="CX191" i="1"/>
  <c r="CX190" i="1"/>
  <c r="CX189" i="1"/>
  <c r="CX188" i="1"/>
  <c r="CX187" i="1"/>
  <c r="CX186" i="1"/>
  <c r="CX185" i="1"/>
  <c r="CX184" i="1"/>
  <c r="CX183" i="1"/>
  <c r="CX182" i="1"/>
  <c r="CX181" i="1"/>
  <c r="CX180" i="1"/>
  <c r="CX179" i="1"/>
  <c r="CX178" i="1"/>
  <c r="CX177" i="1"/>
  <c r="CX176" i="1"/>
  <c r="CX175" i="1"/>
  <c r="CX174" i="1"/>
  <c r="CX173" i="1"/>
  <c r="CX172" i="1"/>
  <c r="CX171" i="1"/>
  <c r="CX170" i="1"/>
  <c r="CX169" i="1"/>
  <c r="CX168" i="1"/>
  <c r="CX167" i="1"/>
  <c r="CX166" i="1"/>
  <c r="CX165" i="1"/>
  <c r="CX164" i="1"/>
  <c r="CX163" i="1"/>
  <c r="CX162" i="1"/>
  <c r="CX161" i="1"/>
  <c r="CX160" i="1"/>
  <c r="CX159" i="1"/>
  <c r="CX158" i="1"/>
  <c r="CX157" i="1"/>
  <c r="CX156" i="1"/>
  <c r="CX155" i="1"/>
  <c r="CX154" i="1"/>
  <c r="CX153" i="1"/>
  <c r="CX152" i="1"/>
  <c r="CX151" i="1"/>
  <c r="CX150" i="1"/>
  <c r="CX149" i="1"/>
  <c r="CX148" i="1"/>
  <c r="CX147" i="1"/>
  <c r="CX146" i="1"/>
  <c r="CX145" i="1"/>
  <c r="CX144" i="1"/>
  <c r="CX143" i="1"/>
  <c r="CX142" i="1"/>
  <c r="CX141" i="1"/>
  <c r="CX140" i="1"/>
  <c r="CX139" i="1"/>
  <c r="CX138" i="1"/>
  <c r="CX137" i="1"/>
  <c r="CX136" i="1"/>
  <c r="CX135" i="1"/>
  <c r="CX134" i="1"/>
  <c r="CX133" i="1"/>
  <c r="CX132" i="1"/>
  <c r="CX131" i="1"/>
  <c r="CX130" i="1"/>
  <c r="CX129" i="1"/>
  <c r="CX128" i="1"/>
  <c r="CX127" i="1"/>
  <c r="CX126" i="1"/>
  <c r="CX125" i="1"/>
  <c r="CX124" i="1"/>
  <c r="CX123" i="1"/>
  <c r="CX122" i="1"/>
  <c r="CX121" i="1"/>
  <c r="CX120" i="1"/>
  <c r="CX119" i="1"/>
  <c r="CX118" i="1"/>
  <c r="CX117" i="1"/>
  <c r="CX116" i="1"/>
  <c r="CX115" i="1"/>
  <c r="CX114" i="1"/>
  <c r="CX113" i="1"/>
  <c r="CX112" i="1"/>
  <c r="CX111" i="1"/>
  <c r="CX110" i="1"/>
  <c r="CX109" i="1"/>
  <c r="CX108" i="1"/>
  <c r="CX107" i="1"/>
  <c r="CX106" i="1"/>
  <c r="CX105" i="1"/>
  <c r="CX104" i="1"/>
  <c r="CX103" i="1"/>
  <c r="CX102" i="1"/>
  <c r="CX101" i="1"/>
  <c r="CX100" i="1"/>
  <c r="CX99" i="1"/>
  <c r="CX98" i="1"/>
  <c r="CX97" i="1"/>
  <c r="CX96" i="1"/>
  <c r="CX95" i="1"/>
  <c r="CX94" i="1"/>
  <c r="CX93" i="1"/>
  <c r="CX92" i="1"/>
  <c r="CX91" i="1"/>
  <c r="CX90" i="1"/>
  <c r="CX89" i="1"/>
  <c r="CX88" i="1"/>
  <c r="CX87" i="1"/>
  <c r="CX86" i="1"/>
  <c r="CX85" i="1"/>
  <c r="CX84" i="1"/>
  <c r="CX83" i="1"/>
  <c r="CX82" i="1"/>
  <c r="CX81" i="1"/>
  <c r="CX80" i="1"/>
  <c r="CX79" i="1"/>
  <c r="CX78" i="1"/>
  <c r="CX77" i="1"/>
  <c r="CX76" i="1"/>
  <c r="CX75" i="1"/>
  <c r="CX74" i="1"/>
  <c r="CX73" i="1"/>
  <c r="CX72" i="1"/>
  <c r="CX71" i="1"/>
  <c r="CX70" i="1"/>
  <c r="CX69" i="1"/>
  <c r="CX68" i="1"/>
  <c r="CX67" i="1"/>
  <c r="CX66" i="1"/>
  <c r="CX65" i="1"/>
  <c r="CX64" i="1"/>
  <c r="CX63" i="1"/>
  <c r="CX62" i="1"/>
  <c r="CX61" i="1"/>
  <c r="CX60" i="1"/>
  <c r="CX59" i="1"/>
  <c r="CX58" i="1"/>
  <c r="CX57" i="1"/>
  <c r="CX56" i="1"/>
  <c r="CX55" i="1"/>
  <c r="CX54" i="1"/>
  <c r="CX53" i="1"/>
  <c r="CX52" i="1"/>
  <c r="CX51" i="1"/>
  <c r="CX50" i="1"/>
  <c r="CX49" i="1"/>
  <c r="CX48" i="1"/>
  <c r="CX47" i="1"/>
  <c r="CX46" i="1"/>
  <c r="CX45" i="1"/>
  <c r="CX44" i="1"/>
  <c r="CX43" i="1"/>
  <c r="CX42" i="1"/>
  <c r="CX41" i="1"/>
  <c r="CX40" i="1"/>
  <c r="CX39" i="1"/>
  <c r="CX38" i="1"/>
  <c r="CX37" i="1"/>
  <c r="CX36" i="1"/>
  <c r="CX35" i="1"/>
  <c r="CX34" i="1"/>
  <c r="CX33" i="1"/>
  <c r="CX32" i="1"/>
  <c r="CX31" i="1"/>
  <c r="CX30" i="1"/>
  <c r="CX29" i="1"/>
  <c r="CX28" i="1"/>
  <c r="CX27" i="1"/>
  <c r="CX26" i="1"/>
  <c r="CX25" i="1"/>
  <c r="CX24" i="1"/>
  <c r="CX23" i="1"/>
  <c r="CX22" i="1"/>
  <c r="CX21" i="1"/>
  <c r="CX20" i="1"/>
  <c r="CX19" i="1"/>
  <c r="CX18" i="1"/>
  <c r="CX17" i="1"/>
  <c r="CX16" i="1"/>
  <c r="CX15" i="1"/>
  <c r="CX14" i="1"/>
  <c r="CX13" i="1"/>
  <c r="CX12" i="1"/>
  <c r="BT510" i="1"/>
  <c r="BQ510" i="1"/>
  <c r="BP510" i="1"/>
  <c r="BO510" i="1"/>
  <c r="BN510" i="1"/>
  <c r="BT509" i="1"/>
  <c r="BQ509" i="1"/>
  <c r="BP509" i="1"/>
  <c r="BO509" i="1"/>
  <c r="BN509" i="1"/>
  <c r="BT508" i="1"/>
  <c r="BQ508" i="1"/>
  <c r="BP508" i="1"/>
  <c r="BO508" i="1"/>
  <c r="BN508" i="1"/>
  <c r="BT507" i="1"/>
  <c r="BQ507" i="1"/>
  <c r="BP507" i="1"/>
  <c r="BO507" i="1"/>
  <c r="BN507" i="1"/>
  <c r="BT506" i="1"/>
  <c r="BQ506" i="1"/>
  <c r="BP506" i="1"/>
  <c r="BO506" i="1"/>
  <c r="BN506" i="1"/>
  <c r="BT505" i="1"/>
  <c r="BQ505" i="1"/>
  <c r="BP505" i="1"/>
  <c r="BO505" i="1"/>
  <c r="BN505" i="1"/>
  <c r="BT504" i="1"/>
  <c r="BQ504" i="1"/>
  <c r="BP504" i="1"/>
  <c r="BO504" i="1"/>
  <c r="BN504" i="1"/>
  <c r="BT503" i="1"/>
  <c r="BQ503" i="1"/>
  <c r="BP503" i="1"/>
  <c r="BO503" i="1"/>
  <c r="BN503" i="1"/>
  <c r="BT502" i="1"/>
  <c r="BQ502" i="1"/>
  <c r="BP502" i="1"/>
  <c r="BO502" i="1"/>
  <c r="BN502" i="1"/>
  <c r="BT501" i="1"/>
  <c r="BQ501" i="1"/>
  <c r="BP501" i="1"/>
  <c r="BO501" i="1"/>
  <c r="BN501" i="1"/>
  <c r="BT500" i="1"/>
  <c r="BQ500" i="1"/>
  <c r="BP500" i="1"/>
  <c r="BO500" i="1"/>
  <c r="BN500" i="1"/>
  <c r="BT499" i="1"/>
  <c r="BQ499" i="1"/>
  <c r="BP499" i="1"/>
  <c r="BO499" i="1"/>
  <c r="BN499" i="1"/>
  <c r="BT498" i="1"/>
  <c r="BQ498" i="1"/>
  <c r="BP498" i="1"/>
  <c r="BO498" i="1"/>
  <c r="BN498" i="1"/>
  <c r="BT497" i="1"/>
  <c r="BQ497" i="1"/>
  <c r="BP497" i="1"/>
  <c r="BO497" i="1"/>
  <c r="BN497" i="1"/>
  <c r="BT496" i="1"/>
  <c r="BQ496" i="1"/>
  <c r="BP496" i="1"/>
  <c r="BO496" i="1"/>
  <c r="BN496" i="1"/>
  <c r="BT495" i="1"/>
  <c r="BQ495" i="1"/>
  <c r="BP495" i="1"/>
  <c r="BO495" i="1"/>
  <c r="BN495" i="1"/>
  <c r="BT494" i="1"/>
  <c r="BQ494" i="1"/>
  <c r="BP494" i="1"/>
  <c r="BO494" i="1"/>
  <c r="BN494" i="1"/>
  <c r="BT493" i="1"/>
  <c r="BQ493" i="1"/>
  <c r="BP493" i="1"/>
  <c r="BO493" i="1"/>
  <c r="BN493" i="1"/>
  <c r="BT492" i="1"/>
  <c r="BQ492" i="1"/>
  <c r="BP492" i="1"/>
  <c r="BO492" i="1"/>
  <c r="BN492" i="1"/>
  <c r="BT491" i="1"/>
  <c r="BQ491" i="1"/>
  <c r="BP491" i="1"/>
  <c r="BO491" i="1"/>
  <c r="BN491" i="1"/>
  <c r="BT490" i="1"/>
  <c r="BQ490" i="1"/>
  <c r="BP490" i="1"/>
  <c r="BO490" i="1"/>
  <c r="BN490" i="1"/>
  <c r="BT489" i="1"/>
  <c r="BQ489" i="1"/>
  <c r="BP489" i="1"/>
  <c r="BO489" i="1"/>
  <c r="BN489" i="1"/>
  <c r="BT488" i="1"/>
  <c r="BQ488" i="1"/>
  <c r="BP488" i="1"/>
  <c r="BO488" i="1"/>
  <c r="BN488" i="1"/>
  <c r="BT487" i="1"/>
  <c r="BQ487" i="1"/>
  <c r="BP487" i="1"/>
  <c r="BO487" i="1"/>
  <c r="BN487" i="1"/>
  <c r="BT486" i="1"/>
  <c r="BQ486" i="1"/>
  <c r="BP486" i="1"/>
  <c r="BO486" i="1"/>
  <c r="BN486" i="1"/>
  <c r="BT485" i="1"/>
  <c r="BQ485" i="1"/>
  <c r="BP485" i="1"/>
  <c r="BO485" i="1"/>
  <c r="BN485" i="1"/>
  <c r="BT484" i="1"/>
  <c r="BQ484" i="1"/>
  <c r="BP484" i="1"/>
  <c r="BO484" i="1"/>
  <c r="BN484" i="1"/>
  <c r="BT483" i="1"/>
  <c r="BQ483" i="1"/>
  <c r="BP483" i="1"/>
  <c r="BO483" i="1"/>
  <c r="BN483" i="1"/>
  <c r="BT482" i="1"/>
  <c r="BQ482" i="1"/>
  <c r="BP482" i="1"/>
  <c r="BO482" i="1"/>
  <c r="BN482" i="1"/>
  <c r="BT481" i="1"/>
  <c r="BQ481" i="1"/>
  <c r="BP481" i="1"/>
  <c r="BO481" i="1"/>
  <c r="BN481" i="1"/>
  <c r="BT480" i="1"/>
  <c r="BQ480" i="1"/>
  <c r="BP480" i="1"/>
  <c r="BO480" i="1"/>
  <c r="BN480" i="1"/>
  <c r="BT479" i="1"/>
  <c r="BQ479" i="1"/>
  <c r="BP479" i="1"/>
  <c r="BO479" i="1"/>
  <c r="BN479" i="1"/>
  <c r="BT478" i="1"/>
  <c r="BQ478" i="1"/>
  <c r="BP478" i="1"/>
  <c r="BO478" i="1"/>
  <c r="BN478" i="1"/>
  <c r="BT477" i="1"/>
  <c r="BQ477" i="1"/>
  <c r="BP477" i="1"/>
  <c r="BO477" i="1"/>
  <c r="BN477" i="1"/>
  <c r="BT476" i="1"/>
  <c r="BQ476" i="1"/>
  <c r="BP476" i="1"/>
  <c r="BO476" i="1"/>
  <c r="BN476" i="1"/>
  <c r="BT475" i="1"/>
  <c r="BQ475" i="1"/>
  <c r="BP475" i="1"/>
  <c r="BO475" i="1"/>
  <c r="BN475" i="1"/>
  <c r="BT474" i="1"/>
  <c r="BQ474" i="1"/>
  <c r="BP474" i="1"/>
  <c r="BO474" i="1"/>
  <c r="BN474" i="1"/>
  <c r="BT473" i="1"/>
  <c r="BQ473" i="1"/>
  <c r="BP473" i="1"/>
  <c r="BO473" i="1"/>
  <c r="BN473" i="1"/>
  <c r="BT472" i="1"/>
  <c r="BQ472" i="1"/>
  <c r="BP472" i="1"/>
  <c r="BO472" i="1"/>
  <c r="BN472" i="1"/>
  <c r="BT471" i="1"/>
  <c r="BQ471" i="1"/>
  <c r="BP471" i="1"/>
  <c r="BO471" i="1"/>
  <c r="BN471" i="1"/>
  <c r="BT470" i="1"/>
  <c r="BQ470" i="1"/>
  <c r="BP470" i="1"/>
  <c r="BO470" i="1"/>
  <c r="BN470" i="1"/>
  <c r="BT469" i="1"/>
  <c r="BQ469" i="1"/>
  <c r="BP469" i="1"/>
  <c r="BO469" i="1"/>
  <c r="BN469" i="1"/>
  <c r="BT468" i="1"/>
  <c r="BQ468" i="1"/>
  <c r="BP468" i="1"/>
  <c r="BO468" i="1"/>
  <c r="BN468" i="1"/>
  <c r="BT467" i="1"/>
  <c r="BQ467" i="1"/>
  <c r="BP467" i="1"/>
  <c r="BO467" i="1"/>
  <c r="BN467" i="1"/>
  <c r="BT466" i="1"/>
  <c r="BQ466" i="1"/>
  <c r="BP466" i="1"/>
  <c r="BO466" i="1"/>
  <c r="BN466" i="1"/>
  <c r="BT465" i="1"/>
  <c r="BQ465" i="1"/>
  <c r="BP465" i="1"/>
  <c r="BO465" i="1"/>
  <c r="BN465" i="1"/>
  <c r="BT464" i="1"/>
  <c r="BQ464" i="1"/>
  <c r="BP464" i="1"/>
  <c r="BO464" i="1"/>
  <c r="BN464" i="1"/>
  <c r="BT463" i="1"/>
  <c r="BQ463" i="1"/>
  <c r="BP463" i="1"/>
  <c r="BO463" i="1"/>
  <c r="BN463" i="1"/>
  <c r="BT462" i="1"/>
  <c r="BQ462" i="1"/>
  <c r="BP462" i="1"/>
  <c r="BO462" i="1"/>
  <c r="BN462" i="1"/>
  <c r="BT461" i="1"/>
  <c r="BQ461" i="1"/>
  <c r="BP461" i="1"/>
  <c r="BO461" i="1"/>
  <c r="BN461" i="1"/>
  <c r="BT460" i="1"/>
  <c r="BQ460" i="1"/>
  <c r="BP460" i="1"/>
  <c r="BO460" i="1"/>
  <c r="BN460" i="1"/>
  <c r="BT459" i="1"/>
  <c r="BQ459" i="1"/>
  <c r="BP459" i="1"/>
  <c r="BO459" i="1"/>
  <c r="BN459" i="1"/>
  <c r="BT458" i="1"/>
  <c r="BQ458" i="1"/>
  <c r="BP458" i="1"/>
  <c r="BO458" i="1"/>
  <c r="BN458" i="1"/>
  <c r="BT457" i="1"/>
  <c r="BQ457" i="1"/>
  <c r="BP457" i="1"/>
  <c r="BO457" i="1"/>
  <c r="BN457" i="1"/>
  <c r="BT456" i="1"/>
  <c r="BQ456" i="1"/>
  <c r="BP456" i="1"/>
  <c r="BO456" i="1"/>
  <c r="BN456" i="1"/>
  <c r="BT455" i="1"/>
  <c r="BQ455" i="1"/>
  <c r="BP455" i="1"/>
  <c r="BO455" i="1"/>
  <c r="BN455" i="1"/>
  <c r="BT454" i="1"/>
  <c r="BQ454" i="1"/>
  <c r="BP454" i="1"/>
  <c r="BO454" i="1"/>
  <c r="BN454" i="1"/>
  <c r="BT453" i="1"/>
  <c r="BQ453" i="1"/>
  <c r="BP453" i="1"/>
  <c r="BO453" i="1"/>
  <c r="BN453" i="1"/>
  <c r="BT452" i="1"/>
  <c r="BQ452" i="1"/>
  <c r="BP452" i="1"/>
  <c r="BO452" i="1"/>
  <c r="BN452" i="1"/>
  <c r="BT451" i="1"/>
  <c r="BQ451" i="1"/>
  <c r="BP451" i="1"/>
  <c r="BO451" i="1"/>
  <c r="BN451" i="1"/>
  <c r="BT450" i="1"/>
  <c r="BQ450" i="1"/>
  <c r="BP450" i="1"/>
  <c r="BO450" i="1"/>
  <c r="BN450" i="1"/>
  <c r="BT449" i="1"/>
  <c r="BQ449" i="1"/>
  <c r="BP449" i="1"/>
  <c r="BO449" i="1"/>
  <c r="BN449" i="1"/>
  <c r="BT448" i="1"/>
  <c r="BQ448" i="1"/>
  <c r="BP448" i="1"/>
  <c r="BO448" i="1"/>
  <c r="BN448" i="1"/>
  <c r="BT447" i="1"/>
  <c r="BQ447" i="1"/>
  <c r="BP447" i="1"/>
  <c r="BO447" i="1"/>
  <c r="BN447" i="1"/>
  <c r="BT446" i="1"/>
  <c r="BQ446" i="1"/>
  <c r="BP446" i="1"/>
  <c r="BO446" i="1"/>
  <c r="BN446" i="1"/>
  <c r="BT445" i="1"/>
  <c r="BQ445" i="1"/>
  <c r="BP445" i="1"/>
  <c r="BO445" i="1"/>
  <c r="BN445" i="1"/>
  <c r="BT444" i="1"/>
  <c r="BQ444" i="1"/>
  <c r="BP444" i="1"/>
  <c r="BO444" i="1"/>
  <c r="BN444" i="1"/>
  <c r="BT443" i="1"/>
  <c r="BQ443" i="1"/>
  <c r="BP443" i="1"/>
  <c r="BO443" i="1"/>
  <c r="BN443" i="1"/>
  <c r="BT442" i="1"/>
  <c r="BQ442" i="1"/>
  <c r="BP442" i="1"/>
  <c r="BO442" i="1"/>
  <c r="BN442" i="1"/>
  <c r="BT441" i="1"/>
  <c r="BQ441" i="1"/>
  <c r="BP441" i="1"/>
  <c r="BO441" i="1"/>
  <c r="BN441" i="1"/>
  <c r="BT440" i="1"/>
  <c r="BQ440" i="1"/>
  <c r="BP440" i="1"/>
  <c r="BO440" i="1"/>
  <c r="BN440" i="1"/>
  <c r="BT439" i="1"/>
  <c r="BQ439" i="1"/>
  <c r="BP439" i="1"/>
  <c r="BO439" i="1"/>
  <c r="BN439" i="1"/>
  <c r="BT438" i="1"/>
  <c r="BQ438" i="1"/>
  <c r="BP438" i="1"/>
  <c r="BO438" i="1"/>
  <c r="BN438" i="1"/>
  <c r="BT437" i="1"/>
  <c r="BQ437" i="1"/>
  <c r="BP437" i="1"/>
  <c r="BO437" i="1"/>
  <c r="BN437" i="1"/>
  <c r="BT436" i="1"/>
  <c r="BQ436" i="1"/>
  <c r="BP436" i="1"/>
  <c r="BO436" i="1"/>
  <c r="BN436" i="1"/>
  <c r="BT435" i="1"/>
  <c r="BQ435" i="1"/>
  <c r="BP435" i="1"/>
  <c r="BO435" i="1"/>
  <c r="BN435" i="1"/>
  <c r="BT434" i="1"/>
  <c r="BQ434" i="1"/>
  <c r="BP434" i="1"/>
  <c r="BO434" i="1"/>
  <c r="BN434" i="1"/>
  <c r="BT433" i="1"/>
  <c r="BQ433" i="1"/>
  <c r="BP433" i="1"/>
  <c r="BO433" i="1"/>
  <c r="BN433" i="1"/>
  <c r="BT432" i="1"/>
  <c r="BQ432" i="1"/>
  <c r="BP432" i="1"/>
  <c r="BO432" i="1"/>
  <c r="BN432" i="1"/>
  <c r="BT431" i="1"/>
  <c r="BQ431" i="1"/>
  <c r="BP431" i="1"/>
  <c r="BO431" i="1"/>
  <c r="BN431" i="1"/>
  <c r="BT430" i="1"/>
  <c r="BQ430" i="1"/>
  <c r="BP430" i="1"/>
  <c r="BO430" i="1"/>
  <c r="BN430" i="1"/>
  <c r="BT429" i="1"/>
  <c r="BQ429" i="1"/>
  <c r="BP429" i="1"/>
  <c r="BO429" i="1"/>
  <c r="BN429" i="1"/>
  <c r="BT428" i="1"/>
  <c r="BQ428" i="1"/>
  <c r="BP428" i="1"/>
  <c r="BO428" i="1"/>
  <c r="BN428" i="1"/>
  <c r="BT427" i="1"/>
  <c r="BQ427" i="1"/>
  <c r="BP427" i="1"/>
  <c r="BO427" i="1"/>
  <c r="BN427" i="1"/>
  <c r="BT426" i="1"/>
  <c r="BQ426" i="1"/>
  <c r="BP426" i="1"/>
  <c r="BO426" i="1"/>
  <c r="BN426" i="1"/>
  <c r="BT425" i="1"/>
  <c r="BQ425" i="1"/>
  <c r="BP425" i="1"/>
  <c r="BO425" i="1"/>
  <c r="BN425" i="1"/>
  <c r="BT424" i="1"/>
  <c r="BQ424" i="1"/>
  <c r="BP424" i="1"/>
  <c r="BO424" i="1"/>
  <c r="BN424" i="1"/>
  <c r="BT423" i="1"/>
  <c r="BQ423" i="1"/>
  <c r="BP423" i="1"/>
  <c r="BO423" i="1"/>
  <c r="BN423" i="1"/>
  <c r="BT422" i="1"/>
  <c r="BQ422" i="1"/>
  <c r="BP422" i="1"/>
  <c r="BO422" i="1"/>
  <c r="BN422" i="1"/>
  <c r="BT421" i="1"/>
  <c r="BQ421" i="1"/>
  <c r="BP421" i="1"/>
  <c r="BO421" i="1"/>
  <c r="BN421" i="1"/>
  <c r="BT420" i="1"/>
  <c r="BQ420" i="1"/>
  <c r="BP420" i="1"/>
  <c r="BO420" i="1"/>
  <c r="BN420" i="1"/>
  <c r="BT419" i="1"/>
  <c r="BQ419" i="1"/>
  <c r="BP419" i="1"/>
  <c r="BO419" i="1"/>
  <c r="BN419" i="1"/>
  <c r="BT418" i="1"/>
  <c r="BQ418" i="1"/>
  <c r="BP418" i="1"/>
  <c r="BO418" i="1"/>
  <c r="BN418" i="1"/>
  <c r="BT417" i="1"/>
  <c r="BQ417" i="1"/>
  <c r="BP417" i="1"/>
  <c r="BO417" i="1"/>
  <c r="BN417" i="1"/>
  <c r="BT416" i="1"/>
  <c r="BQ416" i="1"/>
  <c r="BP416" i="1"/>
  <c r="BO416" i="1"/>
  <c r="BN416" i="1"/>
  <c r="BT415" i="1"/>
  <c r="BQ415" i="1"/>
  <c r="BP415" i="1"/>
  <c r="BO415" i="1"/>
  <c r="BN415" i="1"/>
  <c r="BT414" i="1"/>
  <c r="BQ414" i="1"/>
  <c r="BP414" i="1"/>
  <c r="BO414" i="1"/>
  <c r="BN414" i="1"/>
  <c r="BT413" i="1"/>
  <c r="BQ413" i="1"/>
  <c r="BP413" i="1"/>
  <c r="BO413" i="1"/>
  <c r="BN413" i="1"/>
  <c r="BT412" i="1"/>
  <c r="BQ412" i="1"/>
  <c r="BP412" i="1"/>
  <c r="BO412" i="1"/>
  <c r="BN412" i="1"/>
  <c r="BT411" i="1"/>
  <c r="BQ411" i="1"/>
  <c r="BP411" i="1"/>
  <c r="BO411" i="1"/>
  <c r="BN411" i="1"/>
  <c r="BT410" i="1"/>
  <c r="BQ410" i="1"/>
  <c r="BP410" i="1"/>
  <c r="BO410" i="1"/>
  <c r="BN410" i="1"/>
  <c r="BT409" i="1"/>
  <c r="BQ409" i="1"/>
  <c r="BP409" i="1"/>
  <c r="BO409" i="1"/>
  <c r="BN409" i="1"/>
  <c r="BT408" i="1"/>
  <c r="BQ408" i="1"/>
  <c r="BP408" i="1"/>
  <c r="BO408" i="1"/>
  <c r="BN408" i="1"/>
  <c r="BT407" i="1"/>
  <c r="BQ407" i="1"/>
  <c r="BP407" i="1"/>
  <c r="BO407" i="1"/>
  <c r="BN407" i="1"/>
  <c r="BT406" i="1"/>
  <c r="BQ406" i="1"/>
  <c r="BP406" i="1"/>
  <c r="BO406" i="1"/>
  <c r="BN406" i="1"/>
  <c r="BT405" i="1"/>
  <c r="BQ405" i="1"/>
  <c r="BP405" i="1"/>
  <c r="BO405" i="1"/>
  <c r="BN405" i="1"/>
  <c r="BT404" i="1"/>
  <c r="BQ404" i="1"/>
  <c r="BP404" i="1"/>
  <c r="BO404" i="1"/>
  <c r="BN404" i="1"/>
  <c r="BT403" i="1"/>
  <c r="BQ403" i="1"/>
  <c r="BP403" i="1"/>
  <c r="BO403" i="1"/>
  <c r="BN403" i="1"/>
  <c r="BT402" i="1"/>
  <c r="BQ402" i="1"/>
  <c r="BP402" i="1"/>
  <c r="BO402" i="1"/>
  <c r="BN402" i="1"/>
  <c r="BT401" i="1"/>
  <c r="BQ401" i="1"/>
  <c r="BP401" i="1"/>
  <c r="BO401" i="1"/>
  <c r="BN401" i="1"/>
  <c r="BT400" i="1"/>
  <c r="BQ400" i="1"/>
  <c r="BP400" i="1"/>
  <c r="BO400" i="1"/>
  <c r="BN400" i="1"/>
  <c r="BT399" i="1"/>
  <c r="BQ399" i="1"/>
  <c r="BP399" i="1"/>
  <c r="BO399" i="1"/>
  <c r="BN399" i="1"/>
  <c r="BT398" i="1"/>
  <c r="BQ398" i="1"/>
  <c r="BP398" i="1"/>
  <c r="BO398" i="1"/>
  <c r="BN398" i="1"/>
  <c r="BT397" i="1"/>
  <c r="BQ397" i="1"/>
  <c r="BP397" i="1"/>
  <c r="BO397" i="1"/>
  <c r="BN397" i="1"/>
  <c r="BT396" i="1"/>
  <c r="BQ396" i="1"/>
  <c r="BP396" i="1"/>
  <c r="BO396" i="1"/>
  <c r="BN396" i="1"/>
  <c r="BT395" i="1"/>
  <c r="BQ395" i="1"/>
  <c r="BP395" i="1"/>
  <c r="BO395" i="1"/>
  <c r="BN395" i="1"/>
  <c r="BT394" i="1"/>
  <c r="BQ394" i="1"/>
  <c r="BP394" i="1"/>
  <c r="BO394" i="1"/>
  <c r="BN394" i="1"/>
  <c r="BT393" i="1"/>
  <c r="BQ393" i="1"/>
  <c r="BP393" i="1"/>
  <c r="BO393" i="1"/>
  <c r="BN393" i="1"/>
  <c r="BT392" i="1"/>
  <c r="BQ392" i="1"/>
  <c r="BP392" i="1"/>
  <c r="BO392" i="1"/>
  <c r="BN392" i="1"/>
  <c r="BT391" i="1"/>
  <c r="BQ391" i="1"/>
  <c r="BP391" i="1"/>
  <c r="BO391" i="1"/>
  <c r="BN391" i="1"/>
  <c r="BT390" i="1"/>
  <c r="BQ390" i="1"/>
  <c r="BP390" i="1"/>
  <c r="BO390" i="1"/>
  <c r="BN390" i="1"/>
  <c r="BT389" i="1"/>
  <c r="BQ389" i="1"/>
  <c r="BP389" i="1"/>
  <c r="BO389" i="1"/>
  <c r="BN389" i="1"/>
  <c r="BT388" i="1"/>
  <c r="BQ388" i="1"/>
  <c r="BP388" i="1"/>
  <c r="BO388" i="1"/>
  <c r="BN388" i="1"/>
  <c r="BT387" i="1"/>
  <c r="BQ387" i="1"/>
  <c r="BP387" i="1"/>
  <c r="BO387" i="1"/>
  <c r="BN387" i="1"/>
  <c r="BT386" i="1"/>
  <c r="BQ386" i="1"/>
  <c r="BP386" i="1"/>
  <c r="BO386" i="1"/>
  <c r="BN386" i="1"/>
  <c r="BT385" i="1"/>
  <c r="BQ385" i="1"/>
  <c r="BP385" i="1"/>
  <c r="BO385" i="1"/>
  <c r="BN385" i="1"/>
  <c r="BT384" i="1"/>
  <c r="BQ384" i="1"/>
  <c r="BP384" i="1"/>
  <c r="BO384" i="1"/>
  <c r="BN384" i="1"/>
  <c r="BT383" i="1"/>
  <c r="BQ383" i="1"/>
  <c r="BP383" i="1"/>
  <c r="BO383" i="1"/>
  <c r="BN383" i="1"/>
  <c r="BT382" i="1"/>
  <c r="BQ382" i="1"/>
  <c r="BP382" i="1"/>
  <c r="BO382" i="1"/>
  <c r="BN382" i="1"/>
  <c r="BT381" i="1"/>
  <c r="BQ381" i="1"/>
  <c r="BP381" i="1"/>
  <c r="BO381" i="1"/>
  <c r="BN381" i="1"/>
  <c r="BT380" i="1"/>
  <c r="BQ380" i="1"/>
  <c r="BP380" i="1"/>
  <c r="BO380" i="1"/>
  <c r="BN380" i="1"/>
  <c r="BT379" i="1"/>
  <c r="BQ379" i="1"/>
  <c r="BP379" i="1"/>
  <c r="BO379" i="1"/>
  <c r="BN379" i="1"/>
  <c r="BT378" i="1"/>
  <c r="BQ378" i="1"/>
  <c r="BP378" i="1"/>
  <c r="BO378" i="1"/>
  <c r="BN378" i="1"/>
  <c r="BT377" i="1"/>
  <c r="BQ377" i="1"/>
  <c r="BP377" i="1"/>
  <c r="BO377" i="1"/>
  <c r="BN377" i="1"/>
  <c r="BT376" i="1"/>
  <c r="BQ376" i="1"/>
  <c r="BP376" i="1"/>
  <c r="BO376" i="1"/>
  <c r="BN376" i="1"/>
  <c r="BT375" i="1"/>
  <c r="BQ375" i="1"/>
  <c r="BP375" i="1"/>
  <c r="BO375" i="1"/>
  <c r="BN375" i="1"/>
  <c r="BT374" i="1"/>
  <c r="BQ374" i="1"/>
  <c r="BP374" i="1"/>
  <c r="BO374" i="1"/>
  <c r="BN374" i="1"/>
  <c r="BT373" i="1"/>
  <c r="BQ373" i="1"/>
  <c r="BP373" i="1"/>
  <c r="BO373" i="1"/>
  <c r="BN373" i="1"/>
  <c r="BT372" i="1"/>
  <c r="BQ372" i="1"/>
  <c r="BP372" i="1"/>
  <c r="BO372" i="1"/>
  <c r="BN372" i="1"/>
  <c r="BT371" i="1"/>
  <c r="BQ371" i="1"/>
  <c r="BP371" i="1"/>
  <c r="BO371" i="1"/>
  <c r="BN371" i="1"/>
  <c r="BT370" i="1"/>
  <c r="BQ370" i="1"/>
  <c r="BP370" i="1"/>
  <c r="BO370" i="1"/>
  <c r="BN370" i="1"/>
  <c r="BT369" i="1"/>
  <c r="BQ369" i="1"/>
  <c r="BP369" i="1"/>
  <c r="BO369" i="1"/>
  <c r="BN369" i="1"/>
  <c r="BT368" i="1"/>
  <c r="BQ368" i="1"/>
  <c r="BP368" i="1"/>
  <c r="BO368" i="1"/>
  <c r="BN368" i="1"/>
  <c r="BT367" i="1"/>
  <c r="BQ367" i="1"/>
  <c r="BP367" i="1"/>
  <c r="BO367" i="1"/>
  <c r="BN367" i="1"/>
  <c r="BT366" i="1"/>
  <c r="BQ366" i="1"/>
  <c r="BP366" i="1"/>
  <c r="BO366" i="1"/>
  <c r="BN366" i="1"/>
  <c r="BT365" i="1"/>
  <c r="BQ365" i="1"/>
  <c r="BP365" i="1"/>
  <c r="BO365" i="1"/>
  <c r="BN365" i="1"/>
  <c r="BT364" i="1"/>
  <c r="BQ364" i="1"/>
  <c r="BP364" i="1"/>
  <c r="BO364" i="1"/>
  <c r="BN364" i="1"/>
  <c r="BT363" i="1"/>
  <c r="BQ363" i="1"/>
  <c r="BP363" i="1"/>
  <c r="BO363" i="1"/>
  <c r="BN363" i="1"/>
  <c r="BT362" i="1"/>
  <c r="BQ362" i="1"/>
  <c r="BP362" i="1"/>
  <c r="BO362" i="1"/>
  <c r="BN362" i="1"/>
  <c r="BT361" i="1"/>
  <c r="BQ361" i="1"/>
  <c r="BP361" i="1"/>
  <c r="BO361" i="1"/>
  <c r="BN361" i="1"/>
  <c r="BT360" i="1"/>
  <c r="BQ360" i="1"/>
  <c r="BP360" i="1"/>
  <c r="BO360" i="1"/>
  <c r="BN360" i="1"/>
  <c r="BT359" i="1"/>
  <c r="BQ359" i="1"/>
  <c r="BP359" i="1"/>
  <c r="BO359" i="1"/>
  <c r="BN359" i="1"/>
  <c r="BT358" i="1"/>
  <c r="BQ358" i="1"/>
  <c r="BP358" i="1"/>
  <c r="BO358" i="1"/>
  <c r="BN358" i="1"/>
  <c r="BT357" i="1"/>
  <c r="BQ357" i="1"/>
  <c r="BP357" i="1"/>
  <c r="BO357" i="1"/>
  <c r="BN357" i="1"/>
  <c r="BT356" i="1"/>
  <c r="BQ356" i="1"/>
  <c r="BP356" i="1"/>
  <c r="BO356" i="1"/>
  <c r="BN356" i="1"/>
  <c r="BT355" i="1"/>
  <c r="BQ355" i="1"/>
  <c r="BP355" i="1"/>
  <c r="BO355" i="1"/>
  <c r="BN355" i="1"/>
  <c r="BT354" i="1"/>
  <c r="BQ354" i="1"/>
  <c r="BP354" i="1"/>
  <c r="BO354" i="1"/>
  <c r="BN354" i="1"/>
  <c r="BT353" i="1"/>
  <c r="BQ353" i="1"/>
  <c r="BP353" i="1"/>
  <c r="BO353" i="1"/>
  <c r="BN353" i="1"/>
  <c r="BT352" i="1"/>
  <c r="BQ352" i="1"/>
  <c r="BP352" i="1"/>
  <c r="BO352" i="1"/>
  <c r="BN352" i="1"/>
  <c r="BT351" i="1"/>
  <c r="BQ351" i="1"/>
  <c r="BP351" i="1"/>
  <c r="BO351" i="1"/>
  <c r="BN351" i="1"/>
  <c r="BT350" i="1"/>
  <c r="BQ350" i="1"/>
  <c r="BP350" i="1"/>
  <c r="BO350" i="1"/>
  <c r="BN350" i="1"/>
  <c r="BT349" i="1"/>
  <c r="BQ349" i="1"/>
  <c r="BP349" i="1"/>
  <c r="BO349" i="1"/>
  <c r="BN349" i="1"/>
  <c r="BT348" i="1"/>
  <c r="BQ348" i="1"/>
  <c r="BP348" i="1"/>
  <c r="BO348" i="1"/>
  <c r="BN348" i="1"/>
  <c r="BT347" i="1"/>
  <c r="BQ347" i="1"/>
  <c r="BP347" i="1"/>
  <c r="BO347" i="1"/>
  <c r="BN347" i="1"/>
  <c r="BT346" i="1"/>
  <c r="BQ346" i="1"/>
  <c r="BP346" i="1"/>
  <c r="BO346" i="1"/>
  <c r="BN346" i="1"/>
  <c r="BT345" i="1"/>
  <c r="BQ345" i="1"/>
  <c r="BP345" i="1"/>
  <c r="BO345" i="1"/>
  <c r="BN345" i="1"/>
  <c r="BT344" i="1"/>
  <c r="BQ344" i="1"/>
  <c r="BP344" i="1"/>
  <c r="BO344" i="1"/>
  <c r="BN344" i="1"/>
  <c r="BT343" i="1"/>
  <c r="BQ343" i="1"/>
  <c r="BP343" i="1"/>
  <c r="BO343" i="1"/>
  <c r="BN343" i="1"/>
  <c r="BT342" i="1"/>
  <c r="BQ342" i="1"/>
  <c r="BP342" i="1"/>
  <c r="BO342" i="1"/>
  <c r="BN342" i="1"/>
  <c r="BT341" i="1"/>
  <c r="BQ341" i="1"/>
  <c r="BP341" i="1"/>
  <c r="BO341" i="1"/>
  <c r="BN341" i="1"/>
  <c r="BT340" i="1"/>
  <c r="BQ340" i="1"/>
  <c r="BP340" i="1"/>
  <c r="BO340" i="1"/>
  <c r="BN340" i="1"/>
  <c r="BT339" i="1"/>
  <c r="BQ339" i="1"/>
  <c r="BP339" i="1"/>
  <c r="BO339" i="1"/>
  <c r="BN339" i="1"/>
  <c r="BT338" i="1"/>
  <c r="BQ338" i="1"/>
  <c r="BP338" i="1"/>
  <c r="BO338" i="1"/>
  <c r="BN338" i="1"/>
  <c r="BT337" i="1"/>
  <c r="BQ337" i="1"/>
  <c r="BP337" i="1"/>
  <c r="BO337" i="1"/>
  <c r="BN337" i="1"/>
  <c r="BT336" i="1"/>
  <c r="BQ336" i="1"/>
  <c r="BP336" i="1"/>
  <c r="BO336" i="1"/>
  <c r="BN336" i="1"/>
  <c r="BT335" i="1"/>
  <c r="BQ335" i="1"/>
  <c r="BP335" i="1"/>
  <c r="BO335" i="1"/>
  <c r="BN335" i="1"/>
  <c r="BT334" i="1"/>
  <c r="BQ334" i="1"/>
  <c r="BP334" i="1"/>
  <c r="BO334" i="1"/>
  <c r="BN334" i="1"/>
  <c r="BT333" i="1"/>
  <c r="BQ333" i="1"/>
  <c r="BP333" i="1"/>
  <c r="BO333" i="1"/>
  <c r="BN333" i="1"/>
  <c r="BT332" i="1"/>
  <c r="BQ332" i="1"/>
  <c r="BP332" i="1"/>
  <c r="BO332" i="1"/>
  <c r="BN332" i="1"/>
  <c r="BT331" i="1"/>
  <c r="BQ331" i="1"/>
  <c r="BP331" i="1"/>
  <c r="BO331" i="1"/>
  <c r="BN331" i="1"/>
  <c r="BT330" i="1"/>
  <c r="BQ330" i="1"/>
  <c r="BP330" i="1"/>
  <c r="BO330" i="1"/>
  <c r="BN330" i="1"/>
  <c r="BT329" i="1"/>
  <c r="BQ329" i="1"/>
  <c r="BP329" i="1"/>
  <c r="BO329" i="1"/>
  <c r="BN329" i="1"/>
  <c r="BT328" i="1"/>
  <c r="BQ328" i="1"/>
  <c r="BP328" i="1"/>
  <c r="BO328" i="1"/>
  <c r="BN328" i="1"/>
  <c r="BT327" i="1"/>
  <c r="BQ327" i="1"/>
  <c r="BP327" i="1"/>
  <c r="BO327" i="1"/>
  <c r="BN327" i="1"/>
  <c r="BT326" i="1"/>
  <c r="BQ326" i="1"/>
  <c r="BP326" i="1"/>
  <c r="BO326" i="1"/>
  <c r="BN326" i="1"/>
  <c r="BT325" i="1"/>
  <c r="BQ325" i="1"/>
  <c r="BP325" i="1"/>
  <c r="BO325" i="1"/>
  <c r="BN325" i="1"/>
  <c r="BT324" i="1"/>
  <c r="BQ324" i="1"/>
  <c r="BP324" i="1"/>
  <c r="BO324" i="1"/>
  <c r="BN324" i="1"/>
  <c r="BT323" i="1"/>
  <c r="BQ323" i="1"/>
  <c r="BP323" i="1"/>
  <c r="BO323" i="1"/>
  <c r="BN323" i="1"/>
  <c r="BT322" i="1"/>
  <c r="BQ322" i="1"/>
  <c r="BP322" i="1"/>
  <c r="BO322" i="1"/>
  <c r="BN322" i="1"/>
  <c r="BT321" i="1"/>
  <c r="BQ321" i="1"/>
  <c r="BP321" i="1"/>
  <c r="BO321" i="1"/>
  <c r="BN321" i="1"/>
  <c r="BT320" i="1"/>
  <c r="BQ320" i="1"/>
  <c r="BP320" i="1"/>
  <c r="BO320" i="1"/>
  <c r="BN320" i="1"/>
  <c r="BT319" i="1"/>
  <c r="BQ319" i="1"/>
  <c r="BP319" i="1"/>
  <c r="BO319" i="1"/>
  <c r="BN319" i="1"/>
  <c r="BT318" i="1"/>
  <c r="BQ318" i="1"/>
  <c r="BP318" i="1"/>
  <c r="BO318" i="1"/>
  <c r="BN318" i="1"/>
  <c r="BT317" i="1"/>
  <c r="BQ317" i="1"/>
  <c r="BP317" i="1"/>
  <c r="BO317" i="1"/>
  <c r="BN317" i="1"/>
  <c r="BT316" i="1"/>
  <c r="BQ316" i="1"/>
  <c r="BP316" i="1"/>
  <c r="BO316" i="1"/>
  <c r="BN316" i="1"/>
  <c r="BT315" i="1"/>
  <c r="BQ315" i="1"/>
  <c r="BP315" i="1"/>
  <c r="BO315" i="1"/>
  <c r="BN315" i="1"/>
  <c r="BT314" i="1"/>
  <c r="BQ314" i="1"/>
  <c r="BP314" i="1"/>
  <c r="BO314" i="1"/>
  <c r="BN314" i="1"/>
  <c r="BT313" i="1"/>
  <c r="BQ313" i="1"/>
  <c r="BP313" i="1"/>
  <c r="BO313" i="1"/>
  <c r="BN313" i="1"/>
  <c r="BT312" i="1"/>
  <c r="BQ312" i="1"/>
  <c r="BP312" i="1"/>
  <c r="BO312" i="1"/>
  <c r="BN312" i="1"/>
  <c r="BT311" i="1"/>
  <c r="BQ311" i="1"/>
  <c r="BP311" i="1"/>
  <c r="BO311" i="1"/>
  <c r="BN311" i="1"/>
  <c r="BT310" i="1"/>
  <c r="BQ310" i="1"/>
  <c r="BP310" i="1"/>
  <c r="BO310" i="1"/>
  <c r="BN310" i="1"/>
  <c r="BT309" i="1"/>
  <c r="BQ309" i="1"/>
  <c r="BP309" i="1"/>
  <c r="BO309" i="1"/>
  <c r="BN309" i="1"/>
  <c r="BT308" i="1"/>
  <c r="BQ308" i="1"/>
  <c r="BP308" i="1"/>
  <c r="BO308" i="1"/>
  <c r="BN308" i="1"/>
  <c r="BT307" i="1"/>
  <c r="BQ307" i="1"/>
  <c r="BP307" i="1"/>
  <c r="BO307" i="1"/>
  <c r="BN307" i="1"/>
  <c r="BT306" i="1"/>
  <c r="BQ306" i="1"/>
  <c r="BP306" i="1"/>
  <c r="BO306" i="1"/>
  <c r="BN306" i="1"/>
  <c r="BT305" i="1"/>
  <c r="BQ305" i="1"/>
  <c r="BP305" i="1"/>
  <c r="BO305" i="1"/>
  <c r="BN305" i="1"/>
  <c r="BT304" i="1"/>
  <c r="BQ304" i="1"/>
  <c r="BP304" i="1"/>
  <c r="BO304" i="1"/>
  <c r="BN304" i="1"/>
  <c r="BT303" i="1"/>
  <c r="BQ303" i="1"/>
  <c r="BP303" i="1"/>
  <c r="BO303" i="1"/>
  <c r="BN303" i="1"/>
  <c r="BT302" i="1"/>
  <c r="BQ302" i="1"/>
  <c r="BP302" i="1"/>
  <c r="BO302" i="1"/>
  <c r="BN302" i="1"/>
  <c r="BT301" i="1"/>
  <c r="BQ301" i="1"/>
  <c r="BP301" i="1"/>
  <c r="BO301" i="1"/>
  <c r="BN301" i="1"/>
  <c r="BT300" i="1"/>
  <c r="BQ300" i="1"/>
  <c r="BP300" i="1"/>
  <c r="BO300" i="1"/>
  <c r="BN300" i="1"/>
  <c r="BT299" i="1"/>
  <c r="BQ299" i="1"/>
  <c r="BP299" i="1"/>
  <c r="BO299" i="1"/>
  <c r="BN299" i="1"/>
  <c r="BT298" i="1"/>
  <c r="BQ298" i="1"/>
  <c r="BP298" i="1"/>
  <c r="BO298" i="1"/>
  <c r="BN298" i="1"/>
  <c r="BT297" i="1"/>
  <c r="BQ297" i="1"/>
  <c r="BP297" i="1"/>
  <c r="BO297" i="1"/>
  <c r="BN297" i="1"/>
  <c r="BT296" i="1"/>
  <c r="BQ296" i="1"/>
  <c r="BP296" i="1"/>
  <c r="BO296" i="1"/>
  <c r="BN296" i="1"/>
  <c r="BT295" i="1"/>
  <c r="BQ295" i="1"/>
  <c r="BP295" i="1"/>
  <c r="BO295" i="1"/>
  <c r="BN295" i="1"/>
  <c r="BT294" i="1"/>
  <c r="BQ294" i="1"/>
  <c r="BP294" i="1"/>
  <c r="BO294" i="1"/>
  <c r="BN294" i="1"/>
  <c r="BT293" i="1"/>
  <c r="BQ293" i="1"/>
  <c r="BP293" i="1"/>
  <c r="BO293" i="1"/>
  <c r="BN293" i="1"/>
  <c r="BT292" i="1"/>
  <c r="BQ292" i="1"/>
  <c r="BP292" i="1"/>
  <c r="BO292" i="1"/>
  <c r="BN292" i="1"/>
  <c r="BT291" i="1"/>
  <c r="BQ291" i="1"/>
  <c r="BP291" i="1"/>
  <c r="BO291" i="1"/>
  <c r="BN291" i="1"/>
  <c r="BT290" i="1"/>
  <c r="BQ290" i="1"/>
  <c r="BP290" i="1"/>
  <c r="BO290" i="1"/>
  <c r="BN290" i="1"/>
  <c r="BT289" i="1"/>
  <c r="BQ289" i="1"/>
  <c r="BP289" i="1"/>
  <c r="BO289" i="1"/>
  <c r="BN289" i="1"/>
  <c r="BT288" i="1"/>
  <c r="BQ288" i="1"/>
  <c r="BP288" i="1"/>
  <c r="BO288" i="1"/>
  <c r="BN288" i="1"/>
  <c r="BT287" i="1"/>
  <c r="BQ287" i="1"/>
  <c r="BP287" i="1"/>
  <c r="BO287" i="1"/>
  <c r="BN287" i="1"/>
  <c r="BT286" i="1"/>
  <c r="BQ286" i="1"/>
  <c r="BP286" i="1"/>
  <c r="BO286" i="1"/>
  <c r="BN286" i="1"/>
  <c r="BT285" i="1"/>
  <c r="BQ285" i="1"/>
  <c r="BP285" i="1"/>
  <c r="BO285" i="1"/>
  <c r="BN285" i="1"/>
  <c r="BT284" i="1"/>
  <c r="BQ284" i="1"/>
  <c r="BP284" i="1"/>
  <c r="BO284" i="1"/>
  <c r="BN284" i="1"/>
  <c r="BT283" i="1"/>
  <c r="BQ283" i="1"/>
  <c r="BP283" i="1"/>
  <c r="BO283" i="1"/>
  <c r="BN283" i="1"/>
  <c r="BT282" i="1"/>
  <c r="BQ282" i="1"/>
  <c r="BP282" i="1"/>
  <c r="BO282" i="1"/>
  <c r="BN282" i="1"/>
  <c r="BT281" i="1"/>
  <c r="BQ281" i="1"/>
  <c r="BP281" i="1"/>
  <c r="BO281" i="1"/>
  <c r="BN281" i="1"/>
  <c r="BT280" i="1"/>
  <c r="BQ280" i="1"/>
  <c r="BP280" i="1"/>
  <c r="BO280" i="1"/>
  <c r="BN280" i="1"/>
  <c r="BT279" i="1"/>
  <c r="BQ279" i="1"/>
  <c r="BP279" i="1"/>
  <c r="BO279" i="1"/>
  <c r="BN279" i="1"/>
  <c r="BT278" i="1"/>
  <c r="BQ278" i="1"/>
  <c r="BP278" i="1"/>
  <c r="BO278" i="1"/>
  <c r="BN278" i="1"/>
  <c r="BT277" i="1"/>
  <c r="BQ277" i="1"/>
  <c r="BP277" i="1"/>
  <c r="BO277" i="1"/>
  <c r="BN277" i="1"/>
  <c r="BT276" i="1"/>
  <c r="BQ276" i="1"/>
  <c r="BP276" i="1"/>
  <c r="BO276" i="1"/>
  <c r="BN276" i="1"/>
  <c r="BT275" i="1"/>
  <c r="BQ275" i="1"/>
  <c r="BP275" i="1"/>
  <c r="BO275" i="1"/>
  <c r="BN275" i="1"/>
  <c r="BT274" i="1"/>
  <c r="BQ274" i="1"/>
  <c r="BP274" i="1"/>
  <c r="BO274" i="1"/>
  <c r="BN274" i="1"/>
  <c r="BT273" i="1"/>
  <c r="BQ273" i="1"/>
  <c r="BP273" i="1"/>
  <c r="BO273" i="1"/>
  <c r="BN273" i="1"/>
  <c r="BT272" i="1"/>
  <c r="BQ272" i="1"/>
  <c r="BP272" i="1"/>
  <c r="BO272" i="1"/>
  <c r="BN272" i="1"/>
  <c r="BT271" i="1"/>
  <c r="BQ271" i="1"/>
  <c r="BP271" i="1"/>
  <c r="BO271" i="1"/>
  <c r="BN271" i="1"/>
  <c r="BT270" i="1"/>
  <c r="BQ270" i="1"/>
  <c r="BP270" i="1"/>
  <c r="BO270" i="1"/>
  <c r="BN270" i="1"/>
  <c r="BT269" i="1"/>
  <c r="BQ269" i="1"/>
  <c r="BP269" i="1"/>
  <c r="BO269" i="1"/>
  <c r="BN269" i="1"/>
  <c r="BT268" i="1"/>
  <c r="BQ268" i="1"/>
  <c r="BP268" i="1"/>
  <c r="BO268" i="1"/>
  <c r="BN268" i="1"/>
  <c r="BT267" i="1"/>
  <c r="BQ267" i="1"/>
  <c r="BP267" i="1"/>
  <c r="BO267" i="1"/>
  <c r="BN267" i="1"/>
  <c r="BT266" i="1"/>
  <c r="BQ266" i="1"/>
  <c r="BP266" i="1"/>
  <c r="BO266" i="1"/>
  <c r="BN266" i="1"/>
  <c r="BT265" i="1"/>
  <c r="BQ265" i="1"/>
  <c r="BP265" i="1"/>
  <c r="BO265" i="1"/>
  <c r="BN265" i="1"/>
  <c r="BT264" i="1"/>
  <c r="BQ264" i="1"/>
  <c r="BP264" i="1"/>
  <c r="BO264" i="1"/>
  <c r="BN264" i="1"/>
  <c r="BT263" i="1"/>
  <c r="BQ263" i="1"/>
  <c r="BP263" i="1"/>
  <c r="BO263" i="1"/>
  <c r="BN263" i="1"/>
  <c r="BT262" i="1"/>
  <c r="BQ262" i="1"/>
  <c r="BP262" i="1"/>
  <c r="BO262" i="1"/>
  <c r="BN262" i="1"/>
  <c r="BT261" i="1"/>
  <c r="BQ261" i="1"/>
  <c r="BP261" i="1"/>
  <c r="BO261" i="1"/>
  <c r="BN261" i="1"/>
  <c r="BT260" i="1"/>
  <c r="BQ260" i="1"/>
  <c r="BP260" i="1"/>
  <c r="BO260" i="1"/>
  <c r="BN260" i="1"/>
  <c r="BT259" i="1"/>
  <c r="BQ259" i="1"/>
  <c r="BP259" i="1"/>
  <c r="BO259" i="1"/>
  <c r="BN259" i="1"/>
  <c r="BT258" i="1"/>
  <c r="BQ258" i="1"/>
  <c r="BP258" i="1"/>
  <c r="BO258" i="1"/>
  <c r="BN258" i="1"/>
  <c r="BT257" i="1"/>
  <c r="BQ257" i="1"/>
  <c r="BP257" i="1"/>
  <c r="BO257" i="1"/>
  <c r="BN257" i="1"/>
  <c r="BT256" i="1"/>
  <c r="BQ256" i="1"/>
  <c r="BP256" i="1"/>
  <c r="BO256" i="1"/>
  <c r="BN256" i="1"/>
  <c r="BT255" i="1"/>
  <c r="BQ255" i="1"/>
  <c r="BP255" i="1"/>
  <c r="BO255" i="1"/>
  <c r="BN255" i="1"/>
  <c r="BT254" i="1"/>
  <c r="BQ254" i="1"/>
  <c r="BP254" i="1"/>
  <c r="BO254" i="1"/>
  <c r="BN254" i="1"/>
  <c r="BT253" i="1"/>
  <c r="BQ253" i="1"/>
  <c r="BP253" i="1"/>
  <c r="BO253" i="1"/>
  <c r="BN253" i="1"/>
  <c r="BT252" i="1"/>
  <c r="BQ252" i="1"/>
  <c r="BP252" i="1"/>
  <c r="BO252" i="1"/>
  <c r="BN252" i="1"/>
  <c r="BT251" i="1"/>
  <c r="BQ251" i="1"/>
  <c r="BP251" i="1"/>
  <c r="BO251" i="1"/>
  <c r="BN251" i="1"/>
  <c r="BT250" i="1"/>
  <c r="BQ250" i="1"/>
  <c r="BP250" i="1"/>
  <c r="BO250" i="1"/>
  <c r="BN250" i="1"/>
  <c r="BT249" i="1"/>
  <c r="BQ249" i="1"/>
  <c r="BP249" i="1"/>
  <c r="BO249" i="1"/>
  <c r="BN249" i="1"/>
  <c r="BT248" i="1"/>
  <c r="BQ248" i="1"/>
  <c r="BP248" i="1"/>
  <c r="BO248" i="1"/>
  <c r="BN248" i="1"/>
  <c r="BT247" i="1"/>
  <c r="BQ247" i="1"/>
  <c r="BP247" i="1"/>
  <c r="BO247" i="1"/>
  <c r="BN247" i="1"/>
  <c r="BT246" i="1"/>
  <c r="BQ246" i="1"/>
  <c r="BP246" i="1"/>
  <c r="BO246" i="1"/>
  <c r="BN246" i="1"/>
  <c r="BT245" i="1"/>
  <c r="BQ245" i="1"/>
  <c r="BP245" i="1"/>
  <c r="BO245" i="1"/>
  <c r="BN245" i="1"/>
  <c r="BT244" i="1"/>
  <c r="BQ244" i="1"/>
  <c r="BP244" i="1"/>
  <c r="BO244" i="1"/>
  <c r="BN244" i="1"/>
  <c r="BT243" i="1"/>
  <c r="BQ243" i="1"/>
  <c r="BP243" i="1"/>
  <c r="BO243" i="1"/>
  <c r="BN243" i="1"/>
  <c r="BT242" i="1"/>
  <c r="BQ242" i="1"/>
  <c r="BP242" i="1"/>
  <c r="BO242" i="1"/>
  <c r="BN242" i="1"/>
  <c r="BT241" i="1"/>
  <c r="BQ241" i="1"/>
  <c r="BP241" i="1"/>
  <c r="BO241" i="1"/>
  <c r="BN241" i="1"/>
  <c r="BT240" i="1"/>
  <c r="BQ240" i="1"/>
  <c r="BP240" i="1"/>
  <c r="BO240" i="1"/>
  <c r="BN240" i="1"/>
  <c r="BT239" i="1"/>
  <c r="BQ239" i="1"/>
  <c r="BP239" i="1"/>
  <c r="BO239" i="1"/>
  <c r="BN239" i="1"/>
  <c r="BT238" i="1"/>
  <c r="BQ238" i="1"/>
  <c r="BP238" i="1"/>
  <c r="BO238" i="1"/>
  <c r="BN238" i="1"/>
  <c r="BT237" i="1"/>
  <c r="BQ237" i="1"/>
  <c r="BP237" i="1"/>
  <c r="BO237" i="1"/>
  <c r="BN237" i="1"/>
  <c r="BT236" i="1"/>
  <c r="BQ236" i="1"/>
  <c r="BP236" i="1"/>
  <c r="BO236" i="1"/>
  <c r="BN236" i="1"/>
  <c r="BT235" i="1"/>
  <c r="BQ235" i="1"/>
  <c r="BP235" i="1"/>
  <c r="BO235" i="1"/>
  <c r="BN235" i="1"/>
  <c r="BT234" i="1"/>
  <c r="BQ234" i="1"/>
  <c r="BP234" i="1"/>
  <c r="BO234" i="1"/>
  <c r="BN234" i="1"/>
  <c r="BT233" i="1"/>
  <c r="BQ233" i="1"/>
  <c r="BP233" i="1"/>
  <c r="BO233" i="1"/>
  <c r="BN233" i="1"/>
  <c r="BT232" i="1"/>
  <c r="BQ232" i="1"/>
  <c r="BP232" i="1"/>
  <c r="BO232" i="1"/>
  <c r="BN232" i="1"/>
  <c r="BT231" i="1"/>
  <c r="BQ231" i="1"/>
  <c r="BP231" i="1"/>
  <c r="BO231" i="1"/>
  <c r="BN231" i="1"/>
  <c r="BT230" i="1"/>
  <c r="BQ230" i="1"/>
  <c r="BP230" i="1"/>
  <c r="BO230" i="1"/>
  <c r="BN230" i="1"/>
  <c r="BT229" i="1"/>
  <c r="BQ229" i="1"/>
  <c r="BP229" i="1"/>
  <c r="BO229" i="1"/>
  <c r="BN229" i="1"/>
  <c r="BT228" i="1"/>
  <c r="BQ228" i="1"/>
  <c r="BP228" i="1"/>
  <c r="BO228" i="1"/>
  <c r="BN228" i="1"/>
  <c r="BT227" i="1"/>
  <c r="BQ227" i="1"/>
  <c r="BP227" i="1"/>
  <c r="BO227" i="1"/>
  <c r="BN227" i="1"/>
  <c r="BT226" i="1"/>
  <c r="BQ226" i="1"/>
  <c r="BP226" i="1"/>
  <c r="BO226" i="1"/>
  <c r="BN226" i="1"/>
  <c r="BT225" i="1"/>
  <c r="BQ225" i="1"/>
  <c r="BP225" i="1"/>
  <c r="BO225" i="1"/>
  <c r="BN225" i="1"/>
  <c r="BT224" i="1"/>
  <c r="BQ224" i="1"/>
  <c r="BP224" i="1"/>
  <c r="BO224" i="1"/>
  <c r="BN224" i="1"/>
  <c r="BT223" i="1"/>
  <c r="BQ223" i="1"/>
  <c r="BP223" i="1"/>
  <c r="BO223" i="1"/>
  <c r="BN223" i="1"/>
  <c r="BT222" i="1"/>
  <c r="BQ222" i="1"/>
  <c r="BP222" i="1"/>
  <c r="BO222" i="1"/>
  <c r="BN222" i="1"/>
  <c r="BT221" i="1"/>
  <c r="BQ221" i="1"/>
  <c r="BP221" i="1"/>
  <c r="BO221" i="1"/>
  <c r="BN221" i="1"/>
  <c r="BT220" i="1"/>
  <c r="BQ220" i="1"/>
  <c r="BP220" i="1"/>
  <c r="BO220" i="1"/>
  <c r="BN220" i="1"/>
  <c r="BT219" i="1"/>
  <c r="BQ219" i="1"/>
  <c r="BP219" i="1"/>
  <c r="BO219" i="1"/>
  <c r="BN219" i="1"/>
  <c r="BT218" i="1"/>
  <c r="BQ218" i="1"/>
  <c r="BP218" i="1"/>
  <c r="BO218" i="1"/>
  <c r="BN218" i="1"/>
  <c r="BT217" i="1"/>
  <c r="BQ217" i="1"/>
  <c r="BP217" i="1"/>
  <c r="BO217" i="1"/>
  <c r="BN217" i="1"/>
  <c r="BT216" i="1"/>
  <c r="BQ216" i="1"/>
  <c r="BP216" i="1"/>
  <c r="BO216" i="1"/>
  <c r="BN216" i="1"/>
  <c r="BT215" i="1"/>
  <c r="BQ215" i="1"/>
  <c r="BP215" i="1"/>
  <c r="BO215" i="1"/>
  <c r="BN215" i="1"/>
  <c r="BT214" i="1"/>
  <c r="BQ214" i="1"/>
  <c r="BP214" i="1"/>
  <c r="BO214" i="1"/>
  <c r="BN214" i="1"/>
  <c r="BT213" i="1"/>
  <c r="BQ213" i="1"/>
  <c r="BP213" i="1"/>
  <c r="BO213" i="1"/>
  <c r="BN213" i="1"/>
  <c r="BT212" i="1"/>
  <c r="BQ212" i="1"/>
  <c r="BP212" i="1"/>
  <c r="BO212" i="1"/>
  <c r="BN212" i="1"/>
  <c r="BT211" i="1"/>
  <c r="BQ211" i="1"/>
  <c r="BP211" i="1"/>
  <c r="BO211" i="1"/>
  <c r="BN211" i="1"/>
  <c r="BT210" i="1"/>
  <c r="BQ210" i="1"/>
  <c r="BP210" i="1"/>
  <c r="BO210" i="1"/>
  <c r="BN210" i="1"/>
  <c r="BT209" i="1"/>
  <c r="BQ209" i="1"/>
  <c r="BP209" i="1"/>
  <c r="BO209" i="1"/>
  <c r="BN209" i="1"/>
  <c r="BT208" i="1"/>
  <c r="BQ208" i="1"/>
  <c r="BP208" i="1"/>
  <c r="BO208" i="1"/>
  <c r="BN208" i="1"/>
  <c r="BT207" i="1"/>
  <c r="BQ207" i="1"/>
  <c r="BP207" i="1"/>
  <c r="BO207" i="1"/>
  <c r="BN207" i="1"/>
  <c r="BT206" i="1"/>
  <c r="BQ206" i="1"/>
  <c r="BP206" i="1"/>
  <c r="BO206" i="1"/>
  <c r="BN206" i="1"/>
  <c r="BT205" i="1"/>
  <c r="BQ205" i="1"/>
  <c r="BP205" i="1"/>
  <c r="BO205" i="1"/>
  <c r="BN205" i="1"/>
  <c r="BT204" i="1"/>
  <c r="BQ204" i="1"/>
  <c r="BP204" i="1"/>
  <c r="BO204" i="1"/>
  <c r="BN204" i="1"/>
  <c r="BT203" i="1"/>
  <c r="BQ203" i="1"/>
  <c r="BP203" i="1"/>
  <c r="BO203" i="1"/>
  <c r="BN203" i="1"/>
  <c r="BT202" i="1"/>
  <c r="BQ202" i="1"/>
  <c r="BP202" i="1"/>
  <c r="BO202" i="1"/>
  <c r="BN202" i="1"/>
  <c r="BT201" i="1"/>
  <c r="BQ201" i="1"/>
  <c r="BP201" i="1"/>
  <c r="BO201" i="1"/>
  <c r="BN201" i="1"/>
  <c r="BT200" i="1"/>
  <c r="BQ200" i="1"/>
  <c r="BP200" i="1"/>
  <c r="BO200" i="1"/>
  <c r="BN200" i="1"/>
  <c r="BT199" i="1"/>
  <c r="BQ199" i="1"/>
  <c r="BP199" i="1"/>
  <c r="BO199" i="1"/>
  <c r="BN199" i="1"/>
  <c r="BT198" i="1"/>
  <c r="BQ198" i="1"/>
  <c r="BP198" i="1"/>
  <c r="BO198" i="1"/>
  <c r="BN198" i="1"/>
  <c r="BT197" i="1"/>
  <c r="BQ197" i="1"/>
  <c r="BP197" i="1"/>
  <c r="BO197" i="1"/>
  <c r="BN197" i="1"/>
  <c r="BT196" i="1"/>
  <c r="BQ196" i="1"/>
  <c r="BP196" i="1"/>
  <c r="BO196" i="1"/>
  <c r="BN196" i="1"/>
  <c r="BT195" i="1"/>
  <c r="BQ195" i="1"/>
  <c r="BP195" i="1"/>
  <c r="BO195" i="1"/>
  <c r="BN195" i="1"/>
  <c r="BT194" i="1"/>
  <c r="BQ194" i="1"/>
  <c r="BP194" i="1"/>
  <c r="BO194" i="1"/>
  <c r="BN194" i="1"/>
  <c r="BT193" i="1"/>
  <c r="BQ193" i="1"/>
  <c r="BP193" i="1"/>
  <c r="BO193" i="1"/>
  <c r="BN193" i="1"/>
  <c r="BT192" i="1"/>
  <c r="BQ192" i="1"/>
  <c r="BP192" i="1"/>
  <c r="BO192" i="1"/>
  <c r="BN192" i="1"/>
  <c r="BT191" i="1"/>
  <c r="BQ191" i="1"/>
  <c r="BP191" i="1"/>
  <c r="BO191" i="1"/>
  <c r="BN191" i="1"/>
  <c r="BT190" i="1"/>
  <c r="BQ190" i="1"/>
  <c r="BP190" i="1"/>
  <c r="BO190" i="1"/>
  <c r="BN190" i="1"/>
  <c r="BT189" i="1"/>
  <c r="BQ189" i="1"/>
  <c r="BP189" i="1"/>
  <c r="BO189" i="1"/>
  <c r="BN189" i="1"/>
  <c r="BT188" i="1"/>
  <c r="BQ188" i="1"/>
  <c r="BP188" i="1"/>
  <c r="BO188" i="1"/>
  <c r="BN188" i="1"/>
  <c r="BT187" i="1"/>
  <c r="BQ187" i="1"/>
  <c r="BP187" i="1"/>
  <c r="BO187" i="1"/>
  <c r="BN187" i="1"/>
  <c r="BT186" i="1"/>
  <c r="BQ186" i="1"/>
  <c r="BP186" i="1"/>
  <c r="BO186" i="1"/>
  <c r="BN186" i="1"/>
  <c r="BT185" i="1"/>
  <c r="BQ185" i="1"/>
  <c r="BP185" i="1"/>
  <c r="BO185" i="1"/>
  <c r="BN185" i="1"/>
  <c r="BT184" i="1"/>
  <c r="BQ184" i="1"/>
  <c r="BP184" i="1"/>
  <c r="BO184" i="1"/>
  <c r="BN184" i="1"/>
  <c r="BT183" i="1"/>
  <c r="BQ183" i="1"/>
  <c r="BP183" i="1"/>
  <c r="BO183" i="1"/>
  <c r="BN183" i="1"/>
  <c r="BT182" i="1"/>
  <c r="BQ182" i="1"/>
  <c r="BP182" i="1"/>
  <c r="BO182" i="1"/>
  <c r="BN182" i="1"/>
  <c r="BT181" i="1"/>
  <c r="BQ181" i="1"/>
  <c r="BP181" i="1"/>
  <c r="BO181" i="1"/>
  <c r="BN181" i="1"/>
  <c r="BT180" i="1"/>
  <c r="BQ180" i="1"/>
  <c r="BP180" i="1"/>
  <c r="BO180" i="1"/>
  <c r="BN180" i="1"/>
  <c r="BT179" i="1"/>
  <c r="BQ179" i="1"/>
  <c r="BP179" i="1"/>
  <c r="BO179" i="1"/>
  <c r="BN179" i="1"/>
  <c r="BT178" i="1"/>
  <c r="BQ178" i="1"/>
  <c r="BP178" i="1"/>
  <c r="BO178" i="1"/>
  <c r="BN178" i="1"/>
  <c r="BT177" i="1"/>
  <c r="BQ177" i="1"/>
  <c r="BP177" i="1"/>
  <c r="BO177" i="1"/>
  <c r="BN177" i="1"/>
  <c r="BT176" i="1"/>
  <c r="BQ176" i="1"/>
  <c r="BP176" i="1"/>
  <c r="BO176" i="1"/>
  <c r="BN176" i="1"/>
  <c r="BT175" i="1"/>
  <c r="BQ175" i="1"/>
  <c r="BP175" i="1"/>
  <c r="BO175" i="1"/>
  <c r="BN175" i="1"/>
  <c r="BT174" i="1"/>
  <c r="BQ174" i="1"/>
  <c r="BP174" i="1"/>
  <c r="BO174" i="1"/>
  <c r="BN174" i="1"/>
  <c r="BT173" i="1"/>
  <c r="BQ173" i="1"/>
  <c r="BP173" i="1"/>
  <c r="BO173" i="1"/>
  <c r="BN173" i="1"/>
  <c r="BT172" i="1"/>
  <c r="BQ172" i="1"/>
  <c r="BP172" i="1"/>
  <c r="BO172" i="1"/>
  <c r="BN172" i="1"/>
  <c r="BT171" i="1"/>
  <c r="BQ171" i="1"/>
  <c r="BP171" i="1"/>
  <c r="BO171" i="1"/>
  <c r="BN171" i="1"/>
  <c r="BT170" i="1"/>
  <c r="BQ170" i="1"/>
  <c r="BP170" i="1"/>
  <c r="BO170" i="1"/>
  <c r="BN170" i="1"/>
  <c r="BT169" i="1"/>
  <c r="BQ169" i="1"/>
  <c r="BP169" i="1"/>
  <c r="BO169" i="1"/>
  <c r="BN169" i="1"/>
  <c r="BT168" i="1"/>
  <c r="BQ168" i="1"/>
  <c r="BP168" i="1"/>
  <c r="BO168" i="1"/>
  <c r="BN168" i="1"/>
  <c r="BT167" i="1"/>
  <c r="BQ167" i="1"/>
  <c r="BP167" i="1"/>
  <c r="BO167" i="1"/>
  <c r="BN167" i="1"/>
  <c r="BT166" i="1"/>
  <c r="BQ166" i="1"/>
  <c r="BP166" i="1"/>
  <c r="BO166" i="1"/>
  <c r="BN166" i="1"/>
  <c r="BT165" i="1"/>
  <c r="BQ165" i="1"/>
  <c r="BP165" i="1"/>
  <c r="BO165" i="1"/>
  <c r="BN165" i="1"/>
  <c r="BT164" i="1"/>
  <c r="BQ164" i="1"/>
  <c r="BP164" i="1"/>
  <c r="BO164" i="1"/>
  <c r="BN164" i="1"/>
  <c r="BT163" i="1"/>
  <c r="BQ163" i="1"/>
  <c r="BP163" i="1"/>
  <c r="BO163" i="1"/>
  <c r="BN163" i="1"/>
  <c r="BT162" i="1"/>
  <c r="BQ162" i="1"/>
  <c r="BP162" i="1"/>
  <c r="BO162" i="1"/>
  <c r="BN162" i="1"/>
  <c r="BT161" i="1"/>
  <c r="BQ161" i="1"/>
  <c r="BP161" i="1"/>
  <c r="BO161" i="1"/>
  <c r="BN161" i="1"/>
  <c r="BT160" i="1"/>
  <c r="BQ160" i="1"/>
  <c r="BP160" i="1"/>
  <c r="BO160" i="1"/>
  <c r="BN160" i="1"/>
  <c r="BT159" i="1"/>
  <c r="BQ159" i="1"/>
  <c r="BP159" i="1"/>
  <c r="BO159" i="1"/>
  <c r="BN159" i="1"/>
  <c r="BT158" i="1"/>
  <c r="BQ158" i="1"/>
  <c r="BP158" i="1"/>
  <c r="BO158" i="1"/>
  <c r="BN158" i="1"/>
  <c r="BT157" i="1"/>
  <c r="BQ157" i="1"/>
  <c r="BP157" i="1"/>
  <c r="BO157" i="1"/>
  <c r="BN157" i="1"/>
  <c r="BT156" i="1"/>
  <c r="BQ156" i="1"/>
  <c r="BP156" i="1"/>
  <c r="BO156" i="1"/>
  <c r="BN156" i="1"/>
  <c r="BT155" i="1"/>
  <c r="BQ155" i="1"/>
  <c r="BP155" i="1"/>
  <c r="BO155" i="1"/>
  <c r="BN155" i="1"/>
  <c r="BT154" i="1"/>
  <c r="BQ154" i="1"/>
  <c r="BP154" i="1"/>
  <c r="BO154" i="1"/>
  <c r="BN154" i="1"/>
  <c r="BT153" i="1"/>
  <c r="BQ153" i="1"/>
  <c r="BP153" i="1"/>
  <c r="BO153" i="1"/>
  <c r="BN153" i="1"/>
  <c r="BT152" i="1"/>
  <c r="BQ152" i="1"/>
  <c r="BP152" i="1"/>
  <c r="BO152" i="1"/>
  <c r="BN152" i="1"/>
  <c r="BT151" i="1"/>
  <c r="BQ151" i="1"/>
  <c r="BP151" i="1"/>
  <c r="BO151" i="1"/>
  <c r="BN151" i="1"/>
  <c r="BT150" i="1"/>
  <c r="BQ150" i="1"/>
  <c r="BP150" i="1"/>
  <c r="BO150" i="1"/>
  <c r="BN150" i="1"/>
  <c r="BT149" i="1"/>
  <c r="BQ149" i="1"/>
  <c r="BP149" i="1"/>
  <c r="BO149" i="1"/>
  <c r="BN149" i="1"/>
  <c r="BT148" i="1"/>
  <c r="BQ148" i="1"/>
  <c r="BP148" i="1"/>
  <c r="BO148" i="1"/>
  <c r="BN148" i="1"/>
  <c r="BT147" i="1"/>
  <c r="BQ147" i="1"/>
  <c r="BP147" i="1"/>
  <c r="BO147" i="1"/>
  <c r="BN147" i="1"/>
  <c r="BT146" i="1"/>
  <c r="BQ146" i="1"/>
  <c r="BP146" i="1"/>
  <c r="BO146" i="1"/>
  <c r="BN146" i="1"/>
  <c r="BT145" i="1"/>
  <c r="BQ145" i="1"/>
  <c r="BP145" i="1"/>
  <c r="BO145" i="1"/>
  <c r="BN145" i="1"/>
  <c r="BT144" i="1"/>
  <c r="BQ144" i="1"/>
  <c r="BP144" i="1"/>
  <c r="BO144" i="1"/>
  <c r="BN144" i="1"/>
  <c r="BT143" i="1"/>
  <c r="BQ143" i="1"/>
  <c r="BP143" i="1"/>
  <c r="BO143" i="1"/>
  <c r="BN143" i="1"/>
  <c r="BT142" i="1"/>
  <c r="BQ142" i="1"/>
  <c r="BP142" i="1"/>
  <c r="BO142" i="1"/>
  <c r="BN142" i="1"/>
  <c r="BT141" i="1"/>
  <c r="BQ141" i="1"/>
  <c r="BP141" i="1"/>
  <c r="BO141" i="1"/>
  <c r="BN141" i="1"/>
  <c r="BT140" i="1"/>
  <c r="BQ140" i="1"/>
  <c r="BP140" i="1"/>
  <c r="BO140" i="1"/>
  <c r="BN140" i="1"/>
  <c r="BT139" i="1"/>
  <c r="BQ139" i="1"/>
  <c r="BP139" i="1"/>
  <c r="BO139" i="1"/>
  <c r="BN139" i="1"/>
  <c r="BT138" i="1"/>
  <c r="BQ138" i="1"/>
  <c r="BP138" i="1"/>
  <c r="BO138" i="1"/>
  <c r="BN138" i="1"/>
  <c r="BT137" i="1"/>
  <c r="BQ137" i="1"/>
  <c r="BP137" i="1"/>
  <c r="BO137" i="1"/>
  <c r="BN137" i="1"/>
  <c r="BT136" i="1"/>
  <c r="BQ136" i="1"/>
  <c r="BP136" i="1"/>
  <c r="BO136" i="1"/>
  <c r="BN136" i="1"/>
  <c r="BT135" i="1"/>
  <c r="BQ135" i="1"/>
  <c r="BP135" i="1"/>
  <c r="BO135" i="1"/>
  <c r="BN135" i="1"/>
  <c r="BT134" i="1"/>
  <c r="BQ134" i="1"/>
  <c r="BP134" i="1"/>
  <c r="BO134" i="1"/>
  <c r="BN134" i="1"/>
  <c r="BT133" i="1"/>
  <c r="BQ133" i="1"/>
  <c r="BP133" i="1"/>
  <c r="BO133" i="1"/>
  <c r="BN133" i="1"/>
  <c r="BT132" i="1"/>
  <c r="BQ132" i="1"/>
  <c r="BP132" i="1"/>
  <c r="BO132" i="1"/>
  <c r="BN132" i="1"/>
  <c r="BT131" i="1"/>
  <c r="BQ131" i="1"/>
  <c r="BP131" i="1"/>
  <c r="BO131" i="1"/>
  <c r="BN131" i="1"/>
  <c r="BT130" i="1"/>
  <c r="BQ130" i="1"/>
  <c r="BP130" i="1"/>
  <c r="BO130" i="1"/>
  <c r="BN130" i="1"/>
  <c r="BT129" i="1"/>
  <c r="BQ129" i="1"/>
  <c r="BP129" i="1"/>
  <c r="BO129" i="1"/>
  <c r="BN129" i="1"/>
  <c r="BT128" i="1"/>
  <c r="BQ128" i="1"/>
  <c r="BP128" i="1"/>
  <c r="BO128" i="1"/>
  <c r="BN128" i="1"/>
  <c r="BT127" i="1"/>
  <c r="BQ127" i="1"/>
  <c r="BP127" i="1"/>
  <c r="BO127" i="1"/>
  <c r="BN127" i="1"/>
  <c r="BT126" i="1"/>
  <c r="BQ126" i="1"/>
  <c r="BP126" i="1"/>
  <c r="BO126" i="1"/>
  <c r="BN126" i="1"/>
  <c r="BT125" i="1"/>
  <c r="BQ125" i="1"/>
  <c r="BP125" i="1"/>
  <c r="BO125" i="1"/>
  <c r="BN125" i="1"/>
  <c r="BT124" i="1"/>
  <c r="BQ124" i="1"/>
  <c r="BP124" i="1"/>
  <c r="BO124" i="1"/>
  <c r="BN124" i="1"/>
  <c r="BT123" i="1"/>
  <c r="BQ123" i="1"/>
  <c r="BP123" i="1"/>
  <c r="BO123" i="1"/>
  <c r="BN123" i="1"/>
  <c r="BT122" i="1"/>
  <c r="BQ122" i="1"/>
  <c r="BP122" i="1"/>
  <c r="BO122" i="1"/>
  <c r="BN122" i="1"/>
  <c r="BT121" i="1"/>
  <c r="BQ121" i="1"/>
  <c r="BP121" i="1"/>
  <c r="BO121" i="1"/>
  <c r="BN121" i="1"/>
  <c r="BT120" i="1"/>
  <c r="BQ120" i="1"/>
  <c r="BP120" i="1"/>
  <c r="BO120" i="1"/>
  <c r="BN120" i="1"/>
  <c r="BT119" i="1"/>
  <c r="BQ119" i="1"/>
  <c r="BP119" i="1"/>
  <c r="BO119" i="1"/>
  <c r="BN119" i="1"/>
  <c r="BT118" i="1"/>
  <c r="BQ118" i="1"/>
  <c r="BP118" i="1"/>
  <c r="BO118" i="1"/>
  <c r="BN118" i="1"/>
  <c r="BT117" i="1"/>
  <c r="BQ117" i="1"/>
  <c r="BP117" i="1"/>
  <c r="BO117" i="1"/>
  <c r="BN117" i="1"/>
  <c r="BT116" i="1"/>
  <c r="BQ116" i="1"/>
  <c r="BP116" i="1"/>
  <c r="BO116" i="1"/>
  <c r="BN116" i="1"/>
  <c r="BT115" i="1"/>
  <c r="BQ115" i="1"/>
  <c r="BP115" i="1"/>
  <c r="BO115" i="1"/>
  <c r="BN115" i="1"/>
  <c r="BT114" i="1"/>
  <c r="BQ114" i="1"/>
  <c r="BP114" i="1"/>
  <c r="BO114" i="1"/>
  <c r="BN114" i="1"/>
  <c r="BT113" i="1"/>
  <c r="BQ113" i="1"/>
  <c r="BP113" i="1"/>
  <c r="BO113" i="1"/>
  <c r="BN113" i="1"/>
  <c r="BT112" i="1"/>
  <c r="BQ112" i="1"/>
  <c r="BP112" i="1"/>
  <c r="BO112" i="1"/>
  <c r="BN112" i="1"/>
  <c r="BT111" i="1"/>
  <c r="BQ111" i="1"/>
  <c r="BP111" i="1"/>
  <c r="BO111" i="1"/>
  <c r="BN111" i="1"/>
  <c r="BT110" i="1"/>
  <c r="BQ110" i="1"/>
  <c r="BP110" i="1"/>
  <c r="BO110" i="1"/>
  <c r="BN110" i="1"/>
  <c r="BT109" i="1"/>
  <c r="BQ109" i="1"/>
  <c r="BP109" i="1"/>
  <c r="BO109" i="1"/>
  <c r="BN109" i="1"/>
  <c r="BT108" i="1"/>
  <c r="BQ108" i="1"/>
  <c r="BP108" i="1"/>
  <c r="BO108" i="1"/>
  <c r="BN108" i="1"/>
  <c r="BT107" i="1"/>
  <c r="BQ107" i="1"/>
  <c r="BP107" i="1"/>
  <c r="BO107" i="1"/>
  <c r="BN107" i="1"/>
  <c r="BT106" i="1"/>
  <c r="BQ106" i="1"/>
  <c r="BP106" i="1"/>
  <c r="BO106" i="1"/>
  <c r="BN106" i="1"/>
  <c r="BT105" i="1"/>
  <c r="BQ105" i="1"/>
  <c r="BP105" i="1"/>
  <c r="BO105" i="1"/>
  <c r="BN105" i="1"/>
  <c r="BT104" i="1"/>
  <c r="BQ104" i="1"/>
  <c r="BP104" i="1"/>
  <c r="BO104" i="1"/>
  <c r="BN104" i="1"/>
  <c r="BT103" i="1"/>
  <c r="BQ103" i="1"/>
  <c r="BP103" i="1"/>
  <c r="BO103" i="1"/>
  <c r="BN103" i="1"/>
  <c r="BT102" i="1"/>
  <c r="BQ102" i="1"/>
  <c r="BP102" i="1"/>
  <c r="BO102" i="1"/>
  <c r="BN102" i="1"/>
  <c r="BT101" i="1"/>
  <c r="BQ101" i="1"/>
  <c r="BP101" i="1"/>
  <c r="BO101" i="1"/>
  <c r="BN101" i="1"/>
  <c r="BT100" i="1"/>
  <c r="BQ100" i="1"/>
  <c r="BP100" i="1"/>
  <c r="BO100" i="1"/>
  <c r="BN100" i="1"/>
  <c r="BT99" i="1"/>
  <c r="BQ99" i="1"/>
  <c r="BP99" i="1"/>
  <c r="BO99" i="1"/>
  <c r="BN99" i="1"/>
  <c r="BT98" i="1"/>
  <c r="BQ98" i="1"/>
  <c r="BP98" i="1"/>
  <c r="BO98" i="1"/>
  <c r="BN98" i="1"/>
  <c r="BT97" i="1"/>
  <c r="BQ97" i="1"/>
  <c r="BP97" i="1"/>
  <c r="BO97" i="1"/>
  <c r="BN97" i="1"/>
  <c r="BT96" i="1"/>
  <c r="BQ96" i="1"/>
  <c r="BP96" i="1"/>
  <c r="BO96" i="1"/>
  <c r="BN96" i="1"/>
  <c r="BT95" i="1"/>
  <c r="BQ95" i="1"/>
  <c r="BP95" i="1"/>
  <c r="BO95" i="1"/>
  <c r="BN95" i="1"/>
  <c r="BT94" i="1"/>
  <c r="BQ94" i="1"/>
  <c r="BP94" i="1"/>
  <c r="BO94" i="1"/>
  <c r="BN94" i="1"/>
  <c r="BT93" i="1"/>
  <c r="BQ93" i="1"/>
  <c r="BP93" i="1"/>
  <c r="BO93" i="1"/>
  <c r="BN93" i="1"/>
  <c r="BT92" i="1"/>
  <c r="BQ92" i="1"/>
  <c r="BP92" i="1"/>
  <c r="BO92" i="1"/>
  <c r="BN92" i="1"/>
  <c r="BT91" i="1"/>
  <c r="BQ91" i="1"/>
  <c r="BP91" i="1"/>
  <c r="BO91" i="1"/>
  <c r="BN91" i="1"/>
  <c r="BT90" i="1"/>
  <c r="BQ90" i="1"/>
  <c r="BP90" i="1"/>
  <c r="BO90" i="1"/>
  <c r="BN90" i="1"/>
  <c r="BT89" i="1"/>
  <c r="BQ89" i="1"/>
  <c r="BP89" i="1"/>
  <c r="BO89" i="1"/>
  <c r="BN89" i="1"/>
  <c r="BT88" i="1"/>
  <c r="BQ88" i="1"/>
  <c r="BP88" i="1"/>
  <c r="BO88" i="1"/>
  <c r="BN88" i="1"/>
  <c r="BT87" i="1"/>
  <c r="BQ87" i="1"/>
  <c r="BP87" i="1"/>
  <c r="BO87" i="1"/>
  <c r="BN87" i="1"/>
  <c r="BT86" i="1"/>
  <c r="BQ86" i="1"/>
  <c r="BP86" i="1"/>
  <c r="BO86" i="1"/>
  <c r="BN86" i="1"/>
  <c r="BT85" i="1"/>
  <c r="BQ85" i="1"/>
  <c r="BP85" i="1"/>
  <c r="BO85" i="1"/>
  <c r="BN85" i="1"/>
  <c r="BT84" i="1"/>
  <c r="BQ84" i="1"/>
  <c r="BP84" i="1"/>
  <c r="BO84" i="1"/>
  <c r="BN84" i="1"/>
  <c r="BT83" i="1"/>
  <c r="BQ83" i="1"/>
  <c r="BP83" i="1"/>
  <c r="BO83" i="1"/>
  <c r="BN83" i="1"/>
  <c r="BT82" i="1"/>
  <c r="BQ82" i="1"/>
  <c r="BP82" i="1"/>
  <c r="BO82" i="1"/>
  <c r="BN82" i="1"/>
  <c r="BT81" i="1"/>
  <c r="BQ81" i="1"/>
  <c r="BP81" i="1"/>
  <c r="BO81" i="1"/>
  <c r="BN81" i="1"/>
  <c r="BT80" i="1"/>
  <c r="BQ80" i="1"/>
  <c r="BP80" i="1"/>
  <c r="BO80" i="1"/>
  <c r="BN80" i="1"/>
  <c r="BT79" i="1"/>
  <c r="BQ79" i="1"/>
  <c r="BP79" i="1"/>
  <c r="BO79" i="1"/>
  <c r="BN79" i="1"/>
  <c r="BT78" i="1"/>
  <c r="BQ78" i="1"/>
  <c r="BP78" i="1"/>
  <c r="BO78" i="1"/>
  <c r="BN78" i="1"/>
  <c r="BT77" i="1"/>
  <c r="BQ77" i="1"/>
  <c r="BP77" i="1"/>
  <c r="BO77" i="1"/>
  <c r="BN77" i="1"/>
  <c r="BT76" i="1"/>
  <c r="BQ76" i="1"/>
  <c r="BP76" i="1"/>
  <c r="BO76" i="1"/>
  <c r="BN76" i="1"/>
  <c r="BT75" i="1"/>
  <c r="BQ75" i="1"/>
  <c r="BP75" i="1"/>
  <c r="BO75" i="1"/>
  <c r="BN75" i="1"/>
  <c r="BT74" i="1"/>
  <c r="BQ74" i="1"/>
  <c r="BP74" i="1"/>
  <c r="BO74" i="1"/>
  <c r="BN74" i="1"/>
  <c r="BT73" i="1"/>
  <c r="BQ73" i="1"/>
  <c r="BP73" i="1"/>
  <c r="BO73" i="1"/>
  <c r="BN73" i="1"/>
  <c r="BT72" i="1"/>
  <c r="BQ72" i="1"/>
  <c r="BP72" i="1"/>
  <c r="BO72" i="1"/>
  <c r="BN72" i="1"/>
  <c r="BT71" i="1"/>
  <c r="BQ71" i="1"/>
  <c r="BP71" i="1"/>
  <c r="BO71" i="1"/>
  <c r="BN71" i="1"/>
  <c r="BT70" i="1"/>
  <c r="BQ70" i="1"/>
  <c r="BP70" i="1"/>
  <c r="BO70" i="1"/>
  <c r="BN70" i="1"/>
  <c r="BT69" i="1"/>
  <c r="BQ69" i="1"/>
  <c r="BP69" i="1"/>
  <c r="BO69" i="1"/>
  <c r="BN69" i="1"/>
  <c r="BT68" i="1"/>
  <c r="BQ68" i="1"/>
  <c r="BP68" i="1"/>
  <c r="BO68" i="1"/>
  <c r="BN68" i="1"/>
  <c r="BT67" i="1"/>
  <c r="BQ67" i="1"/>
  <c r="BP67" i="1"/>
  <c r="BO67" i="1"/>
  <c r="BN67" i="1"/>
  <c r="BT66" i="1"/>
  <c r="BQ66" i="1"/>
  <c r="BP66" i="1"/>
  <c r="BO66" i="1"/>
  <c r="BN66" i="1"/>
  <c r="BT65" i="1"/>
  <c r="BQ65" i="1"/>
  <c r="BP65" i="1"/>
  <c r="BO65" i="1"/>
  <c r="BN65" i="1"/>
  <c r="BT64" i="1"/>
  <c r="BQ64" i="1"/>
  <c r="BP64" i="1"/>
  <c r="BO64" i="1"/>
  <c r="BN64" i="1"/>
  <c r="BT63" i="1"/>
  <c r="BQ63" i="1"/>
  <c r="BP63" i="1"/>
  <c r="BO63" i="1"/>
  <c r="BN63" i="1"/>
  <c r="BT62" i="1"/>
  <c r="BQ62" i="1"/>
  <c r="BP62" i="1"/>
  <c r="BO62" i="1"/>
  <c r="BN62" i="1"/>
  <c r="BT61" i="1"/>
  <c r="BQ61" i="1"/>
  <c r="BP61" i="1"/>
  <c r="BO61" i="1"/>
  <c r="BN61" i="1"/>
  <c r="BT60" i="1"/>
  <c r="BQ60" i="1"/>
  <c r="BP60" i="1"/>
  <c r="BO60" i="1"/>
  <c r="BN60" i="1"/>
  <c r="BT59" i="1"/>
  <c r="BQ59" i="1"/>
  <c r="BP59" i="1"/>
  <c r="BO59" i="1"/>
  <c r="BN59" i="1"/>
  <c r="BT58" i="1"/>
  <c r="BQ58" i="1"/>
  <c r="BP58" i="1"/>
  <c r="BO58" i="1"/>
  <c r="BN58" i="1"/>
  <c r="BT57" i="1"/>
  <c r="BQ57" i="1"/>
  <c r="BP57" i="1"/>
  <c r="BO57" i="1"/>
  <c r="BN57" i="1"/>
  <c r="BT56" i="1"/>
  <c r="BQ56" i="1"/>
  <c r="BP56" i="1"/>
  <c r="BO56" i="1"/>
  <c r="BN56" i="1"/>
  <c r="BT55" i="1"/>
  <c r="BQ55" i="1"/>
  <c r="BP55" i="1"/>
  <c r="BO55" i="1"/>
  <c r="BN55" i="1"/>
  <c r="BT54" i="1"/>
  <c r="BQ54" i="1"/>
  <c r="BP54" i="1"/>
  <c r="BO54" i="1"/>
  <c r="BN54" i="1"/>
  <c r="BT53" i="1"/>
  <c r="BQ53" i="1"/>
  <c r="BP53" i="1"/>
  <c r="BO53" i="1"/>
  <c r="BN53" i="1"/>
  <c r="BT52" i="1"/>
  <c r="BQ52" i="1"/>
  <c r="BP52" i="1"/>
  <c r="BO52" i="1"/>
  <c r="BN52" i="1"/>
  <c r="BT51" i="1"/>
  <c r="BQ51" i="1"/>
  <c r="BP51" i="1"/>
  <c r="BO51" i="1"/>
  <c r="BN51" i="1"/>
  <c r="BT50" i="1"/>
  <c r="BQ50" i="1"/>
  <c r="BP50" i="1"/>
  <c r="BO50" i="1"/>
  <c r="BN50" i="1"/>
  <c r="BT49" i="1"/>
  <c r="BQ49" i="1"/>
  <c r="BP49" i="1"/>
  <c r="BO49" i="1"/>
  <c r="BN49" i="1"/>
  <c r="BT48" i="1"/>
  <c r="BQ48" i="1"/>
  <c r="BP48" i="1"/>
  <c r="BO48" i="1"/>
  <c r="BN48" i="1"/>
  <c r="BT47" i="1"/>
  <c r="BQ47" i="1"/>
  <c r="BP47" i="1"/>
  <c r="BO47" i="1"/>
  <c r="BN47" i="1"/>
  <c r="BT46" i="1"/>
  <c r="BQ46" i="1"/>
  <c r="BP46" i="1"/>
  <c r="BO46" i="1"/>
  <c r="BN46" i="1"/>
  <c r="BT45" i="1"/>
  <c r="BQ45" i="1"/>
  <c r="BP45" i="1"/>
  <c r="BO45" i="1"/>
  <c r="BN45" i="1"/>
  <c r="BT44" i="1"/>
  <c r="BQ44" i="1"/>
  <c r="BP44" i="1"/>
  <c r="BO44" i="1"/>
  <c r="BN44" i="1"/>
  <c r="BT43" i="1"/>
  <c r="BQ43" i="1"/>
  <c r="BP43" i="1"/>
  <c r="BO43" i="1"/>
  <c r="BN43" i="1"/>
  <c r="BT42" i="1"/>
  <c r="BQ42" i="1"/>
  <c r="BP42" i="1"/>
  <c r="BO42" i="1"/>
  <c r="BN42" i="1"/>
  <c r="BT41" i="1"/>
  <c r="BQ41" i="1"/>
  <c r="BP41" i="1"/>
  <c r="BO41" i="1"/>
  <c r="BN41" i="1"/>
  <c r="BT40" i="1"/>
  <c r="BQ40" i="1"/>
  <c r="BP40" i="1"/>
  <c r="BO40" i="1"/>
  <c r="BN40" i="1"/>
  <c r="BT39" i="1"/>
  <c r="BQ39" i="1"/>
  <c r="BP39" i="1"/>
  <c r="BO39" i="1"/>
  <c r="BN39" i="1"/>
  <c r="BT38" i="1"/>
  <c r="BQ38" i="1"/>
  <c r="BP38" i="1"/>
  <c r="BO38" i="1"/>
  <c r="BN38" i="1"/>
  <c r="BT37" i="1"/>
  <c r="BQ37" i="1"/>
  <c r="BP37" i="1"/>
  <c r="BO37" i="1"/>
  <c r="BN37" i="1"/>
  <c r="BT36" i="1"/>
  <c r="BQ36" i="1"/>
  <c r="BP36" i="1"/>
  <c r="BO36" i="1"/>
  <c r="BN36" i="1"/>
  <c r="BT35" i="1"/>
  <c r="BQ35" i="1"/>
  <c r="BP35" i="1"/>
  <c r="BO35" i="1"/>
  <c r="BN35" i="1"/>
  <c r="BT34" i="1"/>
  <c r="BQ34" i="1"/>
  <c r="BP34" i="1"/>
  <c r="BO34" i="1"/>
  <c r="BN34" i="1"/>
  <c r="BT33" i="1"/>
  <c r="BQ33" i="1"/>
  <c r="BP33" i="1"/>
  <c r="BO33" i="1"/>
  <c r="BN33" i="1"/>
  <c r="BT32" i="1"/>
  <c r="BQ32" i="1"/>
  <c r="BP32" i="1"/>
  <c r="BO32" i="1"/>
  <c r="BN32" i="1"/>
  <c r="BT31" i="1"/>
  <c r="BQ31" i="1"/>
  <c r="BP31" i="1"/>
  <c r="BO31" i="1"/>
  <c r="BN31" i="1"/>
  <c r="BT30" i="1"/>
  <c r="BQ30" i="1"/>
  <c r="BP30" i="1"/>
  <c r="BO30" i="1"/>
  <c r="BN30" i="1"/>
  <c r="BT29" i="1"/>
  <c r="BQ29" i="1"/>
  <c r="BP29" i="1"/>
  <c r="BO29" i="1"/>
  <c r="BN29" i="1"/>
  <c r="BT28" i="1"/>
  <c r="BQ28" i="1"/>
  <c r="BP28" i="1"/>
  <c r="BO28" i="1"/>
  <c r="BN28" i="1"/>
  <c r="BT27" i="1"/>
  <c r="BQ27" i="1"/>
  <c r="BP27" i="1"/>
  <c r="BO27" i="1"/>
  <c r="BN27" i="1"/>
  <c r="BT26" i="1"/>
  <c r="BQ26" i="1"/>
  <c r="BP26" i="1"/>
  <c r="BO26" i="1"/>
  <c r="BN26" i="1"/>
  <c r="BT25" i="1"/>
  <c r="BQ25" i="1"/>
  <c r="BP25" i="1"/>
  <c r="BO25" i="1"/>
  <c r="BN25" i="1"/>
  <c r="BT24" i="1"/>
  <c r="BQ24" i="1"/>
  <c r="BP24" i="1"/>
  <c r="BO24" i="1"/>
  <c r="BN24" i="1"/>
  <c r="BT23" i="1"/>
  <c r="BQ23" i="1"/>
  <c r="BP23" i="1"/>
  <c r="BO23" i="1"/>
  <c r="BN23" i="1"/>
  <c r="BT22" i="1"/>
  <c r="BQ22" i="1"/>
  <c r="BP22" i="1"/>
  <c r="BO22" i="1"/>
  <c r="BN22" i="1"/>
  <c r="BT21" i="1"/>
  <c r="BQ21" i="1"/>
  <c r="BP21" i="1"/>
  <c r="BO21" i="1"/>
  <c r="BN21" i="1"/>
  <c r="BT20" i="1"/>
  <c r="BQ20" i="1"/>
  <c r="BP20" i="1"/>
  <c r="BO20" i="1"/>
  <c r="BN20" i="1"/>
  <c r="BT19" i="1"/>
  <c r="BQ19" i="1"/>
  <c r="BP19" i="1"/>
  <c r="BO19" i="1"/>
  <c r="BN19" i="1"/>
  <c r="BT18" i="1"/>
  <c r="BQ18" i="1"/>
  <c r="BP18" i="1"/>
  <c r="BO18" i="1"/>
  <c r="BN18" i="1"/>
  <c r="BT17" i="1"/>
  <c r="BQ17" i="1"/>
  <c r="BP17" i="1"/>
  <c r="BO17" i="1"/>
  <c r="BN17" i="1"/>
  <c r="BT16" i="1"/>
  <c r="BQ16" i="1"/>
  <c r="BP16" i="1"/>
  <c r="BO16" i="1"/>
  <c r="BN16" i="1"/>
  <c r="BT15" i="1"/>
  <c r="BQ15" i="1"/>
  <c r="BP15" i="1"/>
  <c r="BO15" i="1"/>
  <c r="BN15" i="1"/>
  <c r="BT14" i="1"/>
  <c r="BQ14" i="1"/>
  <c r="BP14" i="1"/>
  <c r="BO14" i="1"/>
  <c r="BN14" i="1"/>
  <c r="BT13" i="1"/>
  <c r="BQ13" i="1"/>
  <c r="BP13" i="1"/>
  <c r="BO13" i="1"/>
  <c r="BN13" i="1"/>
  <c r="BT12" i="1"/>
  <c r="BQ12" i="1"/>
  <c r="BP12" i="1"/>
  <c r="BO12" i="1"/>
  <c r="BN12" i="1"/>
  <c r="BT11" i="1"/>
  <c r="BQ11" i="1"/>
  <c r="BP11" i="1"/>
  <c r="BO11" i="1"/>
  <c r="BN11" i="1"/>
  <c r="J501" i="3"/>
  <c r="J500" i="3"/>
  <c r="J499" i="3"/>
  <c r="J498" i="3"/>
  <c r="J497" i="3"/>
  <c r="J496" i="3"/>
  <c r="J495" i="3"/>
  <c r="J494" i="3"/>
  <c r="J493" i="3"/>
  <c r="J492" i="3"/>
  <c r="J491" i="3"/>
  <c r="J490" i="3"/>
  <c r="J488" i="3"/>
  <c r="J486" i="3"/>
  <c r="J485" i="3"/>
  <c r="J481" i="3"/>
  <c r="J477" i="3"/>
  <c r="I418" i="3"/>
  <c r="O67" i="1"/>
  <c r="N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O22" i="1"/>
  <c r="N17" i="11" s="1"/>
  <c r="O23" i="1"/>
  <c r="O24" i="1"/>
  <c r="N19" i="11" s="1"/>
  <c r="O25" i="1"/>
  <c r="K16" i="3" s="1"/>
  <c r="O26" i="1"/>
  <c r="K17" i="3" s="1"/>
  <c r="O27" i="1"/>
  <c r="O28" i="1"/>
  <c r="N23" i="11" s="1"/>
  <c r="O29" i="1"/>
  <c r="N24" i="11" s="1"/>
  <c r="O30" i="1"/>
  <c r="K21" i="3" s="1"/>
  <c r="O31" i="1"/>
  <c r="N26" i="11" s="1"/>
  <c r="O32" i="1"/>
  <c r="N27" i="11" s="1"/>
  <c r="O33" i="1"/>
  <c r="K24" i="3" s="1"/>
  <c r="O34" i="1"/>
  <c r="K25" i="3" s="1"/>
  <c r="O35" i="1"/>
  <c r="N30" i="11" s="1"/>
  <c r="O36" i="1"/>
  <c r="K27" i="3" s="1"/>
  <c r="O37" i="1"/>
  <c r="N32" i="11" s="1"/>
  <c r="O38" i="1"/>
  <c r="N33" i="11" s="1"/>
  <c r="O39" i="1"/>
  <c r="K30" i="3" s="1"/>
  <c r="O40" i="1"/>
  <c r="N35" i="11" s="1"/>
  <c r="O41" i="1"/>
  <c r="N36" i="11" s="1"/>
  <c r="O42" i="1"/>
  <c r="N37" i="11" s="1"/>
  <c r="O43" i="1"/>
  <c r="N38" i="11" s="1"/>
  <c r="O44" i="1"/>
  <c r="K35" i="3" s="1"/>
  <c r="O45" i="1"/>
  <c r="N40" i="11" s="1"/>
  <c r="O46" i="1"/>
  <c r="K37" i="3" s="1"/>
  <c r="O47" i="1"/>
  <c r="K38" i="3" s="1"/>
  <c r="O48" i="1"/>
  <c r="N43" i="11" s="1"/>
  <c r="O49" i="1"/>
  <c r="N44" i="11" s="1"/>
  <c r="O50" i="1"/>
  <c r="N45" i="11" s="1"/>
  <c r="O51" i="1"/>
  <c r="N46" i="11" s="1"/>
  <c r="O52" i="1"/>
  <c r="K43" i="3" s="1"/>
  <c r="O53" i="1"/>
  <c r="N48" i="11" s="1"/>
  <c r="O54" i="1"/>
  <c r="N49" i="11" s="1"/>
  <c r="O55" i="1"/>
  <c r="N50" i="11" s="1"/>
  <c r="O56" i="1"/>
  <c r="N51" i="11" s="1"/>
  <c r="O57" i="1"/>
  <c r="N52" i="11" s="1"/>
  <c r="O58" i="1"/>
  <c r="N53" i="11" s="1"/>
  <c r="O59" i="1"/>
  <c r="N54" i="11" s="1"/>
  <c r="O60" i="1"/>
  <c r="O61" i="1"/>
  <c r="N56" i="11" s="1"/>
  <c r="O62" i="1"/>
  <c r="O63" i="1"/>
  <c r="N58" i="11" s="1"/>
  <c r="O64" i="1"/>
  <c r="O65" i="1"/>
  <c r="N60" i="11" s="1"/>
  <c r="O66" i="1"/>
  <c r="O68" i="1"/>
  <c r="N63" i="11" s="1"/>
  <c r="O69" i="1"/>
  <c r="N64" i="11" s="1"/>
  <c r="O70" i="1"/>
  <c r="N65" i="11" s="1"/>
  <c r="O71" i="1"/>
  <c r="N66" i="11" s="1"/>
  <c r="O72" i="1"/>
  <c r="N67" i="11" s="1"/>
  <c r="O73" i="1"/>
  <c r="N68" i="11" s="1"/>
  <c r="O74" i="1"/>
  <c r="N69" i="11" s="1"/>
  <c r="O75" i="1"/>
  <c r="N70" i="11" s="1"/>
  <c r="O76" i="1"/>
  <c r="N71" i="11" s="1"/>
  <c r="O77" i="1"/>
  <c r="O78" i="1"/>
  <c r="N73" i="11" s="1"/>
  <c r="O79" i="1"/>
  <c r="O80" i="1"/>
  <c r="N75" i="11" s="1"/>
  <c r="O81" i="1"/>
  <c r="O82" i="1"/>
  <c r="N77" i="11" s="1"/>
  <c r="O83" i="1"/>
  <c r="O84" i="1"/>
  <c r="N79" i="11" s="1"/>
  <c r="O85" i="1"/>
  <c r="N80" i="11" s="1"/>
  <c r="O86" i="1"/>
  <c r="N81" i="11" s="1"/>
  <c r="O87" i="1"/>
  <c r="O88" i="1"/>
  <c r="N83" i="11" s="1"/>
  <c r="O89" i="1"/>
  <c r="O90" i="1"/>
  <c r="O91" i="1"/>
  <c r="O92" i="1"/>
  <c r="O93" i="1"/>
  <c r="O94" i="1"/>
  <c r="N89" i="11" s="1"/>
  <c r="O95" i="1"/>
  <c r="N90" i="11" s="1"/>
  <c r="O96" i="1"/>
  <c r="N91" i="11" s="1"/>
  <c r="O97" i="1"/>
  <c r="N92" i="11" s="1"/>
  <c r="O98" i="1"/>
  <c r="O99" i="1"/>
  <c r="N94" i="11" s="1"/>
  <c r="O100" i="1"/>
  <c r="N95" i="11" s="1"/>
  <c r="O101" i="1"/>
  <c r="O102" i="1"/>
  <c r="N97" i="11" s="1"/>
  <c r="O103" i="1"/>
  <c r="O104" i="1"/>
  <c r="O105" i="1"/>
  <c r="O106" i="1"/>
  <c r="N101" i="11" s="1"/>
  <c r="O107" i="1"/>
  <c r="O108" i="1"/>
  <c r="N103" i="11" s="1"/>
  <c r="O109" i="1"/>
  <c r="N104" i="11" s="1"/>
  <c r="O110" i="1"/>
  <c r="N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O510" i="1"/>
  <c r="O509" i="1"/>
  <c r="O508" i="1"/>
  <c r="O507" i="1"/>
  <c r="N502" i="11" s="1"/>
  <c r="O506" i="1"/>
  <c r="O505" i="1"/>
  <c r="O504" i="1"/>
  <c r="O503" i="1"/>
  <c r="N498" i="11" s="1"/>
  <c r="O502" i="1"/>
  <c r="N497" i="11" s="1"/>
  <c r="O501" i="1"/>
  <c r="N496" i="11" s="1"/>
  <c r="O500" i="1"/>
  <c r="O499" i="1"/>
  <c r="O498" i="1"/>
  <c r="N493" i="11" s="1"/>
  <c r="O497" i="1"/>
  <c r="O496" i="1"/>
  <c r="N491" i="11" s="1"/>
  <c r="O495" i="1"/>
  <c r="N490" i="11" s="1"/>
  <c r="O494" i="1"/>
  <c r="N489" i="11" s="1"/>
  <c r="O493" i="1"/>
  <c r="N488" i="11" s="1"/>
  <c r="O492" i="1"/>
  <c r="N487" i="11" s="1"/>
  <c r="O491" i="1"/>
  <c r="N486" i="11" s="1"/>
  <c r="O490" i="1"/>
  <c r="N485" i="11" s="1"/>
  <c r="O489" i="1"/>
  <c r="N484" i="11" s="1"/>
  <c r="O488" i="1"/>
  <c r="N483" i="11" s="1"/>
  <c r="O487" i="1"/>
  <c r="N482" i="11" s="1"/>
  <c r="O486" i="1"/>
  <c r="N481" i="11" s="1"/>
  <c r="O485" i="1"/>
  <c r="N480" i="11" s="1"/>
  <c r="O484" i="1"/>
  <c r="N479" i="11" s="1"/>
  <c r="O483" i="1"/>
  <c r="N478" i="11" s="1"/>
  <c r="O482" i="1"/>
  <c r="N477" i="11" s="1"/>
  <c r="O481" i="1"/>
  <c r="O480" i="1"/>
  <c r="N475" i="11" s="1"/>
  <c r="O479" i="1"/>
  <c r="O478" i="1"/>
  <c r="N473" i="11" s="1"/>
  <c r="O477" i="1"/>
  <c r="N472" i="11" s="1"/>
  <c r="O476" i="1"/>
  <c r="N471" i="11" s="1"/>
  <c r="O475" i="1"/>
  <c r="N470" i="11" s="1"/>
  <c r="O474" i="1"/>
  <c r="N469" i="11" s="1"/>
  <c r="O473" i="1"/>
  <c r="N468" i="11" s="1"/>
  <c r="O472" i="1"/>
  <c r="N467" i="11" s="1"/>
  <c r="O471" i="1"/>
  <c r="N466" i="11" s="1"/>
  <c r="O470" i="1"/>
  <c r="O469" i="1"/>
  <c r="O468" i="1"/>
  <c r="N463" i="11" s="1"/>
  <c r="O467" i="1"/>
  <c r="O466" i="1"/>
  <c r="O465" i="1"/>
  <c r="N460" i="11" s="1"/>
  <c r="O464" i="1"/>
  <c r="N459" i="11" s="1"/>
  <c r="O463" i="1"/>
  <c r="O462" i="1"/>
  <c r="O461" i="1"/>
  <c r="N456" i="11" s="1"/>
  <c r="O460" i="1"/>
  <c r="N455" i="11" s="1"/>
  <c r="O459" i="1"/>
  <c r="N454" i="11" s="1"/>
  <c r="O458" i="1"/>
  <c r="O457" i="1"/>
  <c r="N452" i="11" s="1"/>
  <c r="O456" i="1"/>
  <c r="N451" i="11" s="1"/>
  <c r="O455" i="1"/>
  <c r="N450" i="11" s="1"/>
  <c r="O454" i="1"/>
  <c r="O453" i="1"/>
  <c r="N448" i="11" s="1"/>
  <c r="O452" i="1"/>
  <c r="N447" i="11" s="1"/>
  <c r="O451" i="1"/>
  <c r="N446" i="11" s="1"/>
  <c r="O450" i="1"/>
  <c r="O449" i="1"/>
  <c r="N444" i="11" s="1"/>
  <c r="O448" i="1"/>
  <c r="N443" i="11" s="1"/>
  <c r="O447" i="1"/>
  <c r="O446" i="1"/>
  <c r="O445" i="1"/>
  <c r="N440" i="11" s="1"/>
  <c r="O444" i="1"/>
  <c r="N439" i="11" s="1"/>
  <c r="O443" i="1"/>
  <c r="N438" i="11" s="1"/>
  <c r="O442" i="1"/>
  <c r="O441" i="1"/>
  <c r="N436" i="11" s="1"/>
  <c r="O440" i="1"/>
  <c r="N435" i="11" s="1"/>
  <c r="O439" i="1"/>
  <c r="N434" i="11" s="1"/>
  <c r="O438" i="1"/>
  <c r="O437" i="1"/>
  <c r="N432" i="11" s="1"/>
  <c r="O436" i="1"/>
  <c r="N431" i="11" s="1"/>
  <c r="O435" i="1"/>
  <c r="N430" i="11" s="1"/>
  <c r="O434" i="1"/>
  <c r="O433" i="1"/>
  <c r="N428" i="11" s="1"/>
  <c r="O432" i="1"/>
  <c r="N427" i="11" s="1"/>
  <c r="O431" i="1"/>
  <c r="N426" i="11" s="1"/>
  <c r="O430" i="1"/>
  <c r="O429" i="1"/>
  <c r="N424" i="11" s="1"/>
  <c r="O428" i="1"/>
  <c r="N423" i="11" s="1"/>
  <c r="O427" i="1"/>
  <c r="N422" i="11" s="1"/>
  <c r="O426" i="1"/>
  <c r="O425" i="1"/>
  <c r="N420" i="11" s="1"/>
  <c r="O424" i="1"/>
  <c r="N419" i="11" s="1"/>
  <c r="O423" i="1"/>
  <c r="N418" i="11" s="1"/>
  <c r="O422" i="1"/>
  <c r="O421" i="1"/>
  <c r="N416" i="11" s="1"/>
  <c r="O420" i="1"/>
  <c r="N415" i="11" s="1"/>
  <c r="O419" i="1"/>
  <c r="N414" i="11" s="1"/>
  <c r="O418" i="1"/>
  <c r="N413" i="11" s="1"/>
  <c r="O417" i="1"/>
  <c r="N412" i="11" s="1"/>
  <c r="O416" i="1"/>
  <c r="O415" i="1"/>
  <c r="N410" i="11" s="1"/>
  <c r="O414" i="1"/>
  <c r="O413" i="1"/>
  <c r="N408" i="11" s="1"/>
  <c r="O412" i="1"/>
  <c r="N407" i="11" s="1"/>
  <c r="O411" i="1"/>
  <c r="N406" i="11" s="1"/>
  <c r="O410" i="1"/>
  <c r="N405" i="11" s="1"/>
  <c r="O409" i="1"/>
  <c r="N404" i="11" s="1"/>
  <c r="O408" i="1"/>
  <c r="O407" i="1"/>
  <c r="N402" i="11" s="1"/>
  <c r="O406" i="1"/>
  <c r="N401" i="11" s="1"/>
  <c r="O405" i="1"/>
  <c r="O404" i="1"/>
  <c r="N399" i="11" s="1"/>
  <c r="O403" i="1"/>
  <c r="N398" i="11" s="1"/>
  <c r="O402" i="1"/>
  <c r="O401" i="1"/>
  <c r="N396" i="11" s="1"/>
  <c r="O400" i="1"/>
  <c r="O399" i="1"/>
  <c r="N394" i="11" s="1"/>
  <c r="O398" i="1"/>
  <c r="O397" i="1"/>
  <c r="N392" i="11" s="1"/>
  <c r="O396" i="1"/>
  <c r="N391" i="11" s="1"/>
  <c r="O395" i="1"/>
  <c r="N390" i="11" s="1"/>
  <c r="O394" i="1"/>
  <c r="O393" i="1"/>
  <c r="N388" i="11" s="1"/>
  <c r="O392" i="1"/>
  <c r="N387" i="11" s="1"/>
  <c r="O391" i="1"/>
  <c r="N386" i="11" s="1"/>
  <c r="O390" i="1"/>
  <c r="O389" i="1"/>
  <c r="O388" i="1"/>
  <c r="O387" i="1"/>
  <c r="O386" i="1"/>
  <c r="O385" i="1"/>
  <c r="N380" i="11" s="1"/>
  <c r="O384" i="1"/>
  <c r="N379" i="11" s="1"/>
  <c r="O383" i="1"/>
  <c r="O382" i="1"/>
  <c r="N377" i="11" s="1"/>
  <c r="O381" i="1"/>
  <c r="O380" i="1"/>
  <c r="O379" i="1"/>
  <c r="N374" i="11" s="1"/>
  <c r="O378" i="1"/>
  <c r="N373" i="11" s="1"/>
  <c r="O377" i="1"/>
  <c r="N372" i="11" s="1"/>
  <c r="O376" i="1"/>
  <c r="O375" i="1"/>
  <c r="O374" i="1"/>
  <c r="O373" i="1"/>
  <c r="N368" i="11" s="1"/>
  <c r="O372" i="1"/>
  <c r="O371" i="1"/>
  <c r="O370" i="1"/>
  <c r="O369" i="1"/>
  <c r="N364" i="11" s="1"/>
  <c r="O368" i="1"/>
  <c r="N363" i="11" s="1"/>
  <c r="O367" i="1"/>
  <c r="O366" i="1"/>
  <c r="O365" i="1"/>
  <c r="O364" i="1"/>
  <c r="O363" i="1"/>
  <c r="N358" i="11" s="1"/>
  <c r="O362" i="1"/>
  <c r="O361" i="1"/>
  <c r="N356" i="11" s="1"/>
  <c r="O360" i="1"/>
  <c r="N355" i="11" s="1"/>
  <c r="O359" i="1"/>
  <c r="O358" i="1"/>
  <c r="O357" i="1"/>
  <c r="O356" i="1"/>
  <c r="O355" i="1"/>
  <c r="N350" i="11" s="1"/>
  <c r="O354" i="1"/>
  <c r="N349" i="11" s="1"/>
  <c r="O353" i="1"/>
  <c r="N348" i="11" s="1"/>
  <c r="O352" i="1"/>
  <c r="N347" i="11" s="1"/>
  <c r="O351" i="1"/>
  <c r="N346" i="11" s="1"/>
  <c r="O350" i="1"/>
  <c r="N345" i="11" s="1"/>
  <c r="O349" i="1"/>
  <c r="N344" i="11" s="1"/>
  <c r="O348" i="1"/>
  <c r="N343" i="11" s="1"/>
  <c r="O347" i="1"/>
  <c r="O346" i="1"/>
  <c r="N341" i="11" s="1"/>
  <c r="O345" i="1"/>
  <c r="N340" i="11" s="1"/>
  <c r="O344" i="1"/>
  <c r="O343" i="1"/>
  <c r="N338" i="11" s="1"/>
  <c r="O342" i="1"/>
  <c r="N337" i="11" s="1"/>
  <c r="O341" i="1"/>
  <c r="O340" i="1"/>
  <c r="N335" i="11" s="1"/>
  <c r="O339" i="1"/>
  <c r="O338" i="1"/>
  <c r="N333" i="11" s="1"/>
  <c r="O337" i="1"/>
  <c r="N332" i="11" s="1"/>
  <c r="O336" i="1"/>
  <c r="O335" i="1"/>
  <c r="O334" i="1"/>
  <c r="O333" i="1"/>
  <c r="N328" i="11" s="1"/>
  <c r="O332" i="1"/>
  <c r="O331" i="1"/>
  <c r="O330" i="1"/>
  <c r="N325" i="11" s="1"/>
  <c r="O329" i="1"/>
  <c r="O328" i="1"/>
  <c r="N323" i="11" s="1"/>
  <c r="O327" i="1"/>
  <c r="N322" i="11" s="1"/>
  <c r="O326" i="1"/>
  <c r="N321" i="11" s="1"/>
  <c r="O325" i="1"/>
  <c r="N320" i="11" s="1"/>
  <c r="O324" i="1"/>
  <c r="N319" i="11" s="1"/>
  <c r="O323" i="1"/>
  <c r="N318" i="11" s="1"/>
  <c r="O322" i="1"/>
  <c r="N317" i="11" s="1"/>
  <c r="O321" i="1"/>
  <c r="N316" i="11" s="1"/>
  <c r="O320" i="1"/>
  <c r="O319" i="1"/>
  <c r="N314" i="11" s="1"/>
  <c r="O318" i="1"/>
  <c r="N313" i="11" s="1"/>
  <c r="O317" i="1"/>
  <c r="O316" i="1"/>
  <c r="O315" i="1"/>
  <c r="O314" i="1"/>
  <c r="O313" i="1"/>
  <c r="O312" i="1"/>
  <c r="O311" i="1"/>
  <c r="O310" i="1"/>
  <c r="O309" i="1"/>
  <c r="O308" i="1"/>
  <c r="O307" i="1"/>
  <c r="O306" i="1"/>
  <c r="O305" i="1"/>
  <c r="O304" i="1"/>
  <c r="N299" i="11" s="1"/>
  <c r="O303" i="1"/>
  <c r="N298" i="11" s="1"/>
  <c r="O302" i="1"/>
  <c r="N297" i="11" s="1"/>
  <c r="O301" i="1"/>
  <c r="O300" i="1"/>
  <c r="N295" i="11" s="1"/>
  <c r="O299" i="1"/>
  <c r="N294" i="11" s="1"/>
  <c r="O298" i="1"/>
  <c r="N293" i="11" s="1"/>
  <c r="O297" i="1"/>
  <c r="O296" i="1"/>
  <c r="N291" i="11" s="1"/>
  <c r="O295" i="1"/>
  <c r="O294" i="1"/>
  <c r="O293" i="1"/>
  <c r="N288" i="11" s="1"/>
  <c r="O292" i="1"/>
  <c r="N287" i="11" s="1"/>
  <c r="O291" i="1"/>
  <c r="O290" i="1"/>
  <c r="N285" i="11" s="1"/>
  <c r="O289" i="1"/>
  <c r="N284" i="11" s="1"/>
  <c r="O288" i="1"/>
  <c r="N283" i="11" s="1"/>
  <c r="O287" i="1"/>
  <c r="N282" i="11" s="1"/>
  <c r="O286" i="1"/>
  <c r="N281" i="11" s="1"/>
  <c r="O285" i="1"/>
  <c r="O284" i="1"/>
  <c r="O283" i="1"/>
  <c r="N278" i="11" s="1"/>
  <c r="O282" i="1"/>
  <c r="N277" i="11" s="1"/>
  <c r="O281" i="1"/>
  <c r="N276" i="11" s="1"/>
  <c r="O280" i="1"/>
  <c r="N275" i="11" s="1"/>
  <c r="O279" i="1"/>
  <c r="O278" i="1"/>
  <c r="N273" i="11" s="1"/>
  <c r="O277" i="1"/>
  <c r="O276" i="1"/>
  <c r="N271" i="11" s="1"/>
  <c r="O275" i="1"/>
  <c r="O274" i="1"/>
  <c r="O273" i="1"/>
  <c r="N268" i="11" s="1"/>
  <c r="O272" i="1"/>
  <c r="N267" i="11" s="1"/>
  <c r="O271" i="1"/>
  <c r="O270" i="1"/>
  <c r="O269" i="1"/>
  <c r="N264" i="11" s="1"/>
  <c r="O268" i="1"/>
  <c r="O267" i="1"/>
  <c r="O266" i="1"/>
  <c r="O265" i="1"/>
  <c r="O264" i="1"/>
  <c r="N259" i="11" s="1"/>
  <c r="O263" i="1"/>
  <c r="O262" i="1"/>
  <c r="N257" i="11" s="1"/>
  <c r="O261" i="1"/>
  <c r="O260" i="1"/>
  <c r="O259" i="1"/>
  <c r="O258" i="1"/>
  <c r="N253" i="11" s="1"/>
  <c r="O257" i="1"/>
  <c r="O256" i="1"/>
  <c r="N251" i="11" s="1"/>
  <c r="O255" i="1"/>
  <c r="O254" i="1"/>
  <c r="N249" i="11" s="1"/>
  <c r="O253" i="1"/>
  <c r="O252" i="1"/>
  <c r="N247" i="11" s="1"/>
  <c r="O251" i="1"/>
  <c r="N246" i="11" s="1"/>
  <c r="O250" i="1"/>
  <c r="N245" i="11" s="1"/>
  <c r="O249" i="1"/>
  <c r="N244" i="11" s="1"/>
  <c r="O248" i="1"/>
  <c r="N243" i="11" s="1"/>
  <c r="O247" i="1"/>
  <c r="O246" i="1"/>
  <c r="N241" i="11" s="1"/>
  <c r="O245" i="1"/>
  <c r="N240" i="11" s="1"/>
  <c r="O244" i="1"/>
  <c r="N239" i="11" s="1"/>
  <c r="O243" i="1"/>
  <c r="N238" i="11" s="1"/>
  <c r="O242" i="1"/>
  <c r="N237" i="11" s="1"/>
  <c r="O241" i="1"/>
  <c r="N236" i="11" s="1"/>
  <c r="O240" i="1"/>
  <c r="N235" i="11" s="1"/>
  <c r="O239" i="1"/>
  <c r="O238" i="1"/>
  <c r="N233" i="11" s="1"/>
  <c r="O237" i="1"/>
  <c r="O236" i="1"/>
  <c r="N231" i="11" s="1"/>
  <c r="O235" i="1"/>
  <c r="N230" i="11" s="1"/>
  <c r="O234" i="1"/>
  <c r="N229" i="11" s="1"/>
  <c r="O233" i="1"/>
  <c r="N228" i="11" s="1"/>
  <c r="O232" i="1"/>
  <c r="N227" i="11" s="1"/>
  <c r="O231" i="1"/>
  <c r="N226" i="11" s="1"/>
  <c r="O230" i="1"/>
  <c r="N225" i="11" s="1"/>
  <c r="O229" i="1"/>
  <c r="O228" i="1"/>
  <c r="N223" i="11" s="1"/>
  <c r="O227" i="1"/>
  <c r="O226" i="1"/>
  <c r="N221" i="11" s="1"/>
  <c r="O225" i="1"/>
  <c r="N220" i="11" s="1"/>
  <c r="O224" i="1"/>
  <c r="N219" i="11" s="1"/>
  <c r="O223" i="1"/>
  <c r="O222" i="1"/>
  <c r="N217" i="11" s="1"/>
  <c r="O221" i="1"/>
  <c r="N216" i="11" s="1"/>
  <c r="O220" i="1"/>
  <c r="O219" i="1"/>
  <c r="N214" i="11" s="1"/>
  <c r="O218" i="1"/>
  <c r="N213" i="11" s="1"/>
  <c r="O217" i="1"/>
  <c r="N212" i="11" s="1"/>
  <c r="O216" i="1"/>
  <c r="N211" i="11" s="1"/>
  <c r="O215" i="1"/>
  <c r="N210" i="11" s="1"/>
  <c r="O214" i="1"/>
  <c r="N209" i="11" s="1"/>
  <c r="O213" i="1"/>
  <c r="N208" i="11" s="1"/>
  <c r="O212" i="1"/>
  <c r="N207" i="11" s="1"/>
  <c r="O211" i="1"/>
  <c r="N206" i="11" s="1"/>
  <c r="O210" i="1"/>
  <c r="N205" i="11" s="1"/>
  <c r="O209" i="1"/>
  <c r="O208" i="1"/>
  <c r="N203" i="11" s="1"/>
  <c r="O207" i="1"/>
  <c r="O206" i="1"/>
  <c r="O205" i="1"/>
  <c r="N200" i="11" s="1"/>
  <c r="O204" i="1"/>
  <c r="O203" i="1"/>
  <c r="N198" i="11" s="1"/>
  <c r="O202" i="1"/>
  <c r="N197" i="11" s="1"/>
  <c r="O201" i="1"/>
  <c r="N196" i="11" s="1"/>
  <c r="O200" i="1"/>
  <c r="N195" i="11" s="1"/>
  <c r="O199" i="1"/>
  <c r="N194" i="11" s="1"/>
  <c r="O198" i="1"/>
  <c r="N193" i="11" s="1"/>
  <c r="O197" i="1"/>
  <c r="O196" i="1"/>
  <c r="N191" i="11" s="1"/>
  <c r="O195" i="1"/>
  <c r="N190" i="11" s="1"/>
  <c r="O194" i="1"/>
  <c r="N189" i="11" s="1"/>
  <c r="O193" i="1"/>
  <c r="N188" i="11" s="1"/>
  <c r="O192" i="1"/>
  <c r="O191" i="1"/>
  <c r="N186" i="11" s="1"/>
  <c r="O190" i="1"/>
  <c r="N185" i="11" s="1"/>
  <c r="O189" i="1"/>
  <c r="N184" i="11" s="1"/>
  <c r="O188" i="1"/>
  <c r="O187" i="1"/>
  <c r="N182" i="11" s="1"/>
  <c r="O186" i="1"/>
  <c r="N181" i="11" s="1"/>
  <c r="O185" i="1"/>
  <c r="N180" i="11" s="1"/>
  <c r="O184" i="1"/>
  <c r="N179" i="11" s="1"/>
  <c r="O183" i="1"/>
  <c r="O182" i="1"/>
  <c r="N177" i="11" s="1"/>
  <c r="O181" i="1"/>
  <c r="N176" i="11" s="1"/>
  <c r="O180" i="1"/>
  <c r="N175" i="11" s="1"/>
  <c r="O179" i="1"/>
  <c r="N174" i="11" s="1"/>
  <c r="O178" i="1"/>
  <c r="N173" i="11" s="1"/>
  <c r="O177" i="1"/>
  <c r="N172" i="11" s="1"/>
  <c r="O176" i="1"/>
  <c r="N171" i="11" s="1"/>
  <c r="O175" i="1"/>
  <c r="N170" i="11" s="1"/>
  <c r="O174" i="1"/>
  <c r="O173" i="1"/>
  <c r="N168" i="11" s="1"/>
  <c r="O172" i="1"/>
  <c r="O171" i="1"/>
  <c r="N166" i="11" s="1"/>
  <c r="O170" i="1"/>
  <c r="N165" i="11" s="1"/>
  <c r="O169" i="1"/>
  <c r="N164" i="11" s="1"/>
  <c r="O168" i="1"/>
  <c r="N163" i="11" s="1"/>
  <c r="O167" i="1"/>
  <c r="O166" i="1"/>
  <c r="N161" i="11" s="1"/>
  <c r="O165" i="1"/>
  <c r="N160" i="11" s="1"/>
  <c r="O164" i="1"/>
  <c r="N159" i="11" s="1"/>
  <c r="O163" i="1"/>
  <c r="N158" i="11" s="1"/>
  <c r="O162" i="1"/>
  <c r="N157" i="11" s="1"/>
  <c r="O161" i="1"/>
  <c r="O160" i="1"/>
  <c r="O159" i="1"/>
  <c r="O158" i="1"/>
  <c r="O157" i="1"/>
  <c r="O156" i="1"/>
  <c r="N151" i="11" s="1"/>
  <c r="O155" i="1"/>
  <c r="N150" i="11" s="1"/>
  <c r="O154" i="1"/>
  <c r="N149" i="11" s="1"/>
  <c r="O153" i="1"/>
  <c r="N148" i="11" s="1"/>
  <c r="O152" i="1"/>
  <c r="N147" i="11" s="1"/>
  <c r="O151" i="1"/>
  <c r="O150" i="1"/>
  <c r="N145" i="11" s="1"/>
  <c r="O149" i="1"/>
  <c r="N144" i="11" s="1"/>
  <c r="O148" i="1"/>
  <c r="O147" i="1"/>
  <c r="N142" i="11" s="1"/>
  <c r="O146" i="1"/>
  <c r="N141" i="11" s="1"/>
  <c r="O145" i="1"/>
  <c r="O144" i="1"/>
  <c r="O143" i="1"/>
  <c r="O142" i="1"/>
  <c r="O141" i="1"/>
  <c r="N136" i="11" s="1"/>
  <c r="O140" i="1"/>
  <c r="N135" i="11" s="1"/>
  <c r="O139" i="1"/>
  <c r="N134" i="11" s="1"/>
  <c r="O138" i="1"/>
  <c r="N133" i="11" s="1"/>
  <c r="O137" i="1"/>
  <c r="N132" i="11" s="1"/>
  <c r="O136" i="1"/>
  <c r="N131" i="11" s="1"/>
  <c r="O135" i="1"/>
  <c r="O134" i="1"/>
  <c r="N129" i="11" s="1"/>
  <c r="O133" i="1"/>
  <c r="O132" i="1"/>
  <c r="O131" i="1"/>
  <c r="O130" i="1"/>
  <c r="N125" i="11" s="1"/>
  <c r="O129" i="1"/>
  <c r="N124" i="11" s="1"/>
  <c r="O128" i="1"/>
  <c r="N123" i="11" s="1"/>
  <c r="O127" i="1"/>
  <c r="O126" i="1"/>
  <c r="O125" i="1"/>
  <c r="O124" i="1"/>
  <c r="N119" i="11" s="1"/>
  <c r="O123" i="1"/>
  <c r="N118" i="11" s="1"/>
  <c r="O122" i="1"/>
  <c r="N117" i="11" s="1"/>
  <c r="O121" i="1"/>
  <c r="O120" i="1"/>
  <c r="N115" i="11" s="1"/>
  <c r="O119" i="1"/>
  <c r="N114" i="11" s="1"/>
  <c r="O118" i="1"/>
  <c r="N113" i="11" s="1"/>
  <c r="O117" i="1"/>
  <c r="N112" i="11" s="1"/>
  <c r="O116" i="1"/>
  <c r="O115" i="1"/>
  <c r="N110" i="11" s="1"/>
  <c r="O114" i="1"/>
  <c r="N109" i="11" s="1"/>
  <c r="O113" i="1"/>
  <c r="N108" i="11" s="1"/>
  <c r="O112" i="1"/>
  <c r="O111" i="1"/>
  <c r="N106" i="11" s="1"/>
  <c r="L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O20" i="1"/>
  <c r="N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O11" i="1"/>
  <c r="K2" i="3" s="1"/>
  <c r="O13" i="1"/>
  <c r="N8" i="11" s="1"/>
  <c r="O21" i="1"/>
  <c r="N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O18" i="1"/>
  <c r="N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O14" i="1"/>
  <c r="C11" i="7" s="1"/>
  <c r="O12" i="1"/>
  <c r="N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N107" i="11"/>
  <c r="K107" i="3"/>
  <c r="N111" i="11"/>
  <c r="K123" i="3"/>
  <c r="N127" i="11"/>
  <c r="K133" i="3"/>
  <c r="N137" i="11"/>
  <c r="K135" i="3"/>
  <c r="N139" i="11"/>
  <c r="K165" i="3"/>
  <c r="N169" i="11"/>
  <c r="K183" i="3"/>
  <c r="N187" i="11"/>
  <c r="K195" i="3"/>
  <c r="N199" i="11"/>
  <c r="K251" i="3"/>
  <c r="N255" i="11"/>
  <c r="K257" i="3"/>
  <c r="N261" i="11"/>
  <c r="K261" i="3"/>
  <c r="N265" i="11"/>
  <c r="K301" i="3"/>
  <c r="N305" i="11"/>
  <c r="K323" i="3"/>
  <c r="N327" i="11"/>
  <c r="K325" i="3"/>
  <c r="N329" i="11"/>
  <c r="K327" i="3"/>
  <c r="N331" i="11"/>
  <c r="K335" i="3"/>
  <c r="N339" i="11"/>
  <c r="K347" i="3"/>
  <c r="N351" i="11"/>
  <c r="K355" i="3"/>
  <c r="N359" i="11"/>
  <c r="K357" i="3"/>
  <c r="N361" i="11"/>
  <c r="K361" i="3"/>
  <c r="N365" i="11"/>
  <c r="K365" i="3"/>
  <c r="N369" i="11"/>
  <c r="K367" i="3"/>
  <c r="N371" i="11"/>
  <c r="K371" i="3"/>
  <c r="N375" i="11"/>
  <c r="K381" i="3"/>
  <c r="N385" i="11"/>
  <c r="K399" i="3"/>
  <c r="N403" i="11"/>
  <c r="K407" i="3"/>
  <c r="N411" i="11"/>
  <c r="K413" i="3"/>
  <c r="N417" i="11"/>
  <c r="K421" i="3"/>
  <c r="N425" i="11"/>
  <c r="K425" i="3"/>
  <c r="N429" i="11"/>
  <c r="K433" i="3"/>
  <c r="N437" i="11"/>
  <c r="K441" i="3"/>
  <c r="N445" i="11"/>
  <c r="K449" i="3"/>
  <c r="N453" i="11"/>
  <c r="K457" i="3"/>
  <c r="N461" i="11"/>
  <c r="K497" i="3"/>
  <c r="N501" i="11"/>
  <c r="K499" i="3"/>
  <c r="N503" i="11"/>
  <c r="K98" i="3"/>
  <c r="N102" i="11"/>
  <c r="K94" i="3"/>
  <c r="N98" i="11"/>
  <c r="K82" i="3"/>
  <c r="N86" i="11"/>
  <c r="K80" i="3"/>
  <c r="N84" i="11"/>
  <c r="K78" i="3"/>
  <c r="N82" i="11"/>
  <c r="K74" i="3"/>
  <c r="N78" i="11"/>
  <c r="K70" i="3"/>
  <c r="N74" i="11"/>
  <c r="K55" i="3"/>
  <c r="N59" i="11"/>
  <c r="K51" i="3"/>
  <c r="N55" i="11"/>
  <c r="J68" i="3"/>
  <c r="M72" i="11"/>
  <c r="J70" i="3"/>
  <c r="M74" i="11"/>
  <c r="J78" i="3"/>
  <c r="M82" i="11"/>
  <c r="J80" i="3"/>
  <c r="M84" i="11"/>
  <c r="J82" i="3"/>
  <c r="M86" i="11"/>
  <c r="J88" i="3"/>
  <c r="M92" i="11"/>
  <c r="J92" i="3"/>
  <c r="M96" i="11"/>
  <c r="J96" i="3"/>
  <c r="M100" i="11"/>
  <c r="J178" i="3"/>
  <c r="M182" i="11"/>
  <c r="J180" i="3"/>
  <c r="M184" i="11"/>
  <c r="J182" i="3"/>
  <c r="M186" i="11"/>
  <c r="J184" i="3"/>
  <c r="M188" i="11"/>
  <c r="J186" i="3"/>
  <c r="M190" i="11"/>
  <c r="J188" i="3"/>
  <c r="M192" i="11"/>
  <c r="J190" i="3"/>
  <c r="M194" i="11"/>
  <c r="J192" i="3"/>
  <c r="M196" i="11"/>
  <c r="J194" i="3"/>
  <c r="M198" i="11"/>
  <c r="J196" i="3"/>
  <c r="M200" i="11"/>
  <c r="J198" i="3"/>
  <c r="M202" i="11"/>
  <c r="J200" i="3"/>
  <c r="M204" i="11"/>
  <c r="J202" i="3"/>
  <c r="M206" i="11"/>
  <c r="J204" i="3"/>
  <c r="M208" i="11"/>
  <c r="J206" i="3"/>
  <c r="M210" i="11"/>
  <c r="J208" i="3"/>
  <c r="M212" i="11"/>
  <c r="J210" i="3"/>
  <c r="M214" i="11"/>
  <c r="J212" i="3"/>
  <c r="M216" i="11"/>
  <c r="J214" i="3"/>
  <c r="M218" i="11"/>
  <c r="J216" i="3"/>
  <c r="M220" i="11"/>
  <c r="J218" i="3"/>
  <c r="M222" i="11"/>
  <c r="J220" i="3"/>
  <c r="M224" i="11"/>
  <c r="J222" i="3"/>
  <c r="M226" i="11"/>
  <c r="J224" i="3"/>
  <c r="M228" i="11"/>
  <c r="J226" i="3"/>
  <c r="M230" i="11"/>
  <c r="J228" i="3"/>
  <c r="M232" i="11"/>
  <c r="J230" i="3"/>
  <c r="M234" i="11"/>
  <c r="J234" i="3"/>
  <c r="M238" i="11"/>
  <c r="J236" i="3"/>
  <c r="M240" i="11"/>
  <c r="J238" i="3"/>
  <c r="M242" i="11"/>
  <c r="J240" i="3"/>
  <c r="M244" i="11"/>
  <c r="J242" i="3"/>
  <c r="M246" i="11"/>
  <c r="J244" i="3"/>
  <c r="M248" i="11"/>
  <c r="J246" i="3"/>
  <c r="M250" i="11"/>
  <c r="J248" i="3"/>
  <c r="M252" i="11"/>
  <c r="J250" i="3"/>
  <c r="M254" i="11"/>
  <c r="J252" i="3"/>
  <c r="M256" i="11"/>
  <c r="J254" i="3"/>
  <c r="M258" i="11"/>
  <c r="J256" i="3"/>
  <c r="M260" i="11"/>
  <c r="J258" i="3"/>
  <c r="M262" i="11"/>
  <c r="J260" i="3"/>
  <c r="M264" i="11"/>
  <c r="J262" i="3"/>
  <c r="M266" i="11"/>
  <c r="J286" i="3"/>
  <c r="M290" i="11"/>
  <c r="J290" i="3"/>
  <c r="M294" i="11"/>
  <c r="J294" i="3"/>
  <c r="M298" i="11"/>
  <c r="J310" i="3"/>
  <c r="M314" i="11"/>
  <c r="J322" i="3"/>
  <c r="M326" i="11"/>
  <c r="J330" i="3"/>
  <c r="M334" i="11"/>
  <c r="J338" i="3"/>
  <c r="M342" i="11"/>
  <c r="J344" i="3"/>
  <c r="M348" i="11"/>
  <c r="J348" i="3"/>
  <c r="M352" i="11"/>
  <c r="J352" i="3"/>
  <c r="M356" i="11"/>
  <c r="J354" i="3"/>
  <c r="M358" i="11"/>
  <c r="J356" i="3"/>
  <c r="M360" i="11"/>
  <c r="J366" i="3"/>
  <c r="M370" i="11"/>
  <c r="J368" i="3"/>
  <c r="M372" i="11"/>
  <c r="M9" i="11"/>
  <c r="M14" i="11"/>
  <c r="M16" i="11"/>
  <c r="M18" i="11"/>
  <c r="N21" i="11"/>
  <c r="M22" i="11"/>
  <c r="M24" i="11"/>
  <c r="N25" i="11"/>
  <c r="C26" i="9" s="1"/>
  <c r="M26" i="11"/>
  <c r="M28" i="11"/>
  <c r="N29" i="11"/>
  <c r="N31" i="11"/>
  <c r="M32" i="11"/>
  <c r="M34" i="11"/>
  <c r="N39" i="11"/>
  <c r="N41" i="11"/>
  <c r="N42" i="11"/>
  <c r="N47" i="11"/>
  <c r="K117" i="3"/>
  <c r="N121" i="11"/>
  <c r="K139" i="3"/>
  <c r="N143" i="11"/>
  <c r="K149" i="3"/>
  <c r="N153" i="11"/>
  <c r="K151" i="3"/>
  <c r="N155" i="11"/>
  <c r="K163" i="3"/>
  <c r="N167" i="11"/>
  <c r="K179" i="3"/>
  <c r="N183" i="11"/>
  <c r="K197" i="3"/>
  <c r="N201" i="11"/>
  <c r="K211" i="3"/>
  <c r="N215" i="11"/>
  <c r="K259" i="3"/>
  <c r="N263" i="11"/>
  <c r="K265" i="3"/>
  <c r="N269" i="11"/>
  <c r="K275" i="3"/>
  <c r="N279" i="11"/>
  <c r="K285" i="3"/>
  <c r="N289" i="11"/>
  <c r="K297" i="3"/>
  <c r="N301" i="11"/>
  <c r="K299" i="3"/>
  <c r="N303" i="11"/>
  <c r="K303" i="3"/>
  <c r="N307" i="11"/>
  <c r="K305" i="3"/>
  <c r="N309" i="11"/>
  <c r="K307" i="3"/>
  <c r="N311" i="11"/>
  <c r="K311" i="3"/>
  <c r="N315" i="11"/>
  <c r="K349" i="3"/>
  <c r="N353" i="11"/>
  <c r="K353" i="3"/>
  <c r="N357" i="11"/>
  <c r="K363" i="3"/>
  <c r="N367" i="11"/>
  <c r="K377" i="3"/>
  <c r="N381" i="11"/>
  <c r="K379" i="3"/>
  <c r="N383" i="11"/>
  <c r="K385" i="3"/>
  <c r="N389" i="11"/>
  <c r="K389" i="3"/>
  <c r="N393" i="11"/>
  <c r="K391" i="3"/>
  <c r="N395" i="11"/>
  <c r="K393" i="3"/>
  <c r="N397" i="11"/>
  <c r="K405" i="3"/>
  <c r="N409" i="11"/>
  <c r="K417" i="3"/>
  <c r="N421" i="11"/>
  <c r="K429" i="3"/>
  <c r="N433" i="11"/>
  <c r="K437" i="3"/>
  <c r="N441" i="11"/>
  <c r="K445" i="3"/>
  <c r="N449" i="11"/>
  <c r="K453" i="3"/>
  <c r="N457" i="11"/>
  <c r="K461" i="3"/>
  <c r="N465" i="11"/>
  <c r="K491" i="3"/>
  <c r="N495" i="11"/>
  <c r="K495" i="3"/>
  <c r="N499" i="11"/>
  <c r="K501" i="3"/>
  <c r="N505" i="11"/>
  <c r="K96" i="3"/>
  <c r="N100" i="11"/>
  <c r="K92" i="3"/>
  <c r="N96" i="11"/>
  <c r="K84" i="3"/>
  <c r="N88" i="11"/>
  <c r="K72" i="3"/>
  <c r="N76" i="11"/>
  <c r="K68" i="3"/>
  <c r="N72" i="11"/>
  <c r="K57" i="3"/>
  <c r="N61" i="11"/>
  <c r="K53" i="3"/>
  <c r="N57" i="11"/>
  <c r="K237" i="3"/>
  <c r="K213" i="3"/>
  <c r="K469" i="3"/>
  <c r="K403" i="3"/>
  <c r="K397" i="3"/>
  <c r="K345" i="3"/>
  <c r="K331" i="3"/>
  <c r="K315" i="3"/>
  <c r="K267" i="3"/>
  <c r="K235" i="3"/>
  <c r="K219" i="3"/>
  <c r="K100" i="3"/>
  <c r="K88" i="3"/>
  <c r="K231" i="3"/>
  <c r="K161" i="3"/>
  <c r="K473" i="3"/>
  <c r="K173" i="3"/>
  <c r="K467" i="3"/>
  <c r="K471" i="3"/>
  <c r="K112" i="3"/>
  <c r="N116" i="11"/>
  <c r="K116" i="3"/>
  <c r="N120" i="11"/>
  <c r="K118" i="3"/>
  <c r="N122" i="11"/>
  <c r="K122" i="3"/>
  <c r="N126" i="11"/>
  <c r="K124" i="3"/>
  <c r="N128" i="11"/>
  <c r="K126" i="3"/>
  <c r="N130" i="11"/>
  <c r="K134" i="3"/>
  <c r="N138" i="11"/>
  <c r="K136" i="3"/>
  <c r="N140" i="11"/>
  <c r="K142" i="3"/>
  <c r="N146" i="11"/>
  <c r="K148" i="3"/>
  <c r="N152" i="11"/>
  <c r="K150" i="3"/>
  <c r="N154" i="11"/>
  <c r="K152" i="3"/>
  <c r="N156" i="11"/>
  <c r="K158" i="3"/>
  <c r="N162" i="11"/>
  <c r="K174" i="3"/>
  <c r="N178" i="11"/>
  <c r="K188" i="3"/>
  <c r="N192" i="11"/>
  <c r="K198" i="3"/>
  <c r="N202" i="11"/>
  <c r="K200" i="3"/>
  <c r="N204" i="11"/>
  <c r="K214" i="3"/>
  <c r="N218" i="11"/>
  <c r="K218" i="3"/>
  <c r="N222" i="11"/>
  <c r="K220" i="3"/>
  <c r="N224" i="11"/>
  <c r="K228" i="3"/>
  <c r="N232" i="11"/>
  <c r="K230" i="3"/>
  <c r="N234" i="11"/>
  <c r="K238" i="3"/>
  <c r="N242" i="11"/>
  <c r="K244" i="3"/>
  <c r="N248" i="11"/>
  <c r="K246" i="3"/>
  <c r="N250" i="11"/>
  <c r="K248" i="3"/>
  <c r="N252" i="11"/>
  <c r="K250" i="3"/>
  <c r="N254" i="11"/>
  <c r="K252" i="3"/>
  <c r="N256" i="11"/>
  <c r="K254" i="3"/>
  <c r="N258" i="11"/>
  <c r="K256" i="3"/>
  <c r="N260" i="11"/>
  <c r="K258" i="3"/>
  <c r="N262" i="11"/>
  <c r="K262" i="3"/>
  <c r="N266" i="11"/>
  <c r="K266" i="3"/>
  <c r="N270" i="11"/>
  <c r="K268" i="3"/>
  <c r="N272" i="11"/>
  <c r="K270" i="3"/>
  <c r="N274" i="11"/>
  <c r="K276" i="3"/>
  <c r="N280" i="11"/>
  <c r="K282" i="3"/>
  <c r="N286" i="11"/>
  <c r="K286" i="3"/>
  <c r="N290" i="11"/>
  <c r="K288" i="3"/>
  <c r="N292" i="11"/>
  <c r="K292" i="3"/>
  <c r="N296" i="11"/>
  <c r="K296" i="3"/>
  <c r="N300" i="11"/>
  <c r="K298" i="3"/>
  <c r="N302" i="11"/>
  <c r="K300" i="3"/>
  <c r="N304" i="11"/>
  <c r="K302" i="3"/>
  <c r="N306" i="11"/>
  <c r="K304" i="3"/>
  <c r="N308" i="11"/>
  <c r="K306" i="3"/>
  <c r="N310" i="11"/>
  <c r="K308" i="3"/>
  <c r="N312" i="11"/>
  <c r="K320" i="3"/>
  <c r="N324" i="11"/>
  <c r="K322" i="3"/>
  <c r="N326" i="11"/>
  <c r="K326" i="3"/>
  <c r="N330" i="11"/>
  <c r="K330" i="3"/>
  <c r="N334" i="11"/>
  <c r="K332" i="3"/>
  <c r="N336" i="11"/>
  <c r="K338" i="3"/>
  <c r="N342" i="11"/>
  <c r="K348" i="3"/>
  <c r="N352" i="11"/>
  <c r="K350" i="3"/>
  <c r="N354" i="11"/>
  <c r="K356" i="3"/>
  <c r="N360" i="11"/>
  <c r="K358" i="3"/>
  <c r="N362" i="11"/>
  <c r="K362" i="3"/>
  <c r="N366" i="11"/>
  <c r="K366" i="3"/>
  <c r="N370" i="11"/>
  <c r="K372" i="3"/>
  <c r="N376" i="11"/>
  <c r="K374" i="3"/>
  <c r="N378" i="11"/>
  <c r="K378" i="3"/>
  <c r="N382" i="11"/>
  <c r="K380" i="3"/>
  <c r="N384" i="11"/>
  <c r="K396" i="3"/>
  <c r="N400" i="11"/>
  <c r="K438" i="3"/>
  <c r="N442" i="11"/>
  <c r="K454" i="3"/>
  <c r="N458" i="11"/>
  <c r="K458" i="3"/>
  <c r="N462" i="11"/>
  <c r="K460" i="3"/>
  <c r="N464" i="11"/>
  <c r="K470" i="3"/>
  <c r="N474" i="11"/>
  <c r="K472" i="3"/>
  <c r="N476" i="11"/>
  <c r="K488" i="3"/>
  <c r="N492" i="11"/>
  <c r="K490" i="3"/>
  <c r="N494" i="11"/>
  <c r="K496" i="3"/>
  <c r="N500" i="11"/>
  <c r="K500" i="3"/>
  <c r="N504" i="11"/>
  <c r="K95" i="3"/>
  <c r="N99" i="11"/>
  <c r="K89" i="3"/>
  <c r="N93" i="11"/>
  <c r="K83" i="3"/>
  <c r="N87" i="11"/>
  <c r="K81" i="3"/>
  <c r="N85" i="11"/>
  <c r="J71" i="3"/>
  <c r="M75" i="11"/>
  <c r="J77" i="3"/>
  <c r="M81" i="11"/>
  <c r="J83" i="3"/>
  <c r="M87" i="11"/>
  <c r="J99" i="3"/>
  <c r="M103" i="11"/>
  <c r="J103" i="3"/>
  <c r="M107" i="11"/>
  <c r="J107" i="3"/>
  <c r="M111" i="11"/>
  <c r="J111" i="3"/>
  <c r="M115" i="11"/>
  <c r="J115" i="3"/>
  <c r="M119" i="11"/>
  <c r="J119" i="3"/>
  <c r="M123" i="11"/>
  <c r="J123" i="3"/>
  <c r="M127" i="11"/>
  <c r="J127" i="3"/>
  <c r="M131" i="11"/>
  <c r="J131" i="3"/>
  <c r="M135" i="11"/>
  <c r="J135" i="3"/>
  <c r="M139" i="11"/>
  <c r="J141" i="3"/>
  <c r="M145" i="11"/>
  <c r="J145" i="3"/>
  <c r="M149" i="11"/>
  <c r="J149" i="3"/>
  <c r="M153" i="11"/>
  <c r="J153" i="3"/>
  <c r="M157" i="11"/>
  <c r="J157" i="3"/>
  <c r="M161" i="11"/>
  <c r="J159" i="3"/>
  <c r="M163" i="11"/>
  <c r="J163" i="3"/>
  <c r="M167" i="11"/>
  <c r="J167" i="3"/>
  <c r="M171" i="11"/>
  <c r="J171" i="3"/>
  <c r="M175" i="11"/>
  <c r="J175" i="3"/>
  <c r="M179" i="11"/>
  <c r="J179" i="3"/>
  <c r="M183" i="11"/>
  <c r="J183" i="3"/>
  <c r="M187" i="11"/>
  <c r="J187" i="3"/>
  <c r="M191" i="11"/>
  <c r="J191" i="3"/>
  <c r="M195" i="11"/>
  <c r="J195" i="3"/>
  <c r="M199" i="11"/>
  <c r="J199" i="3"/>
  <c r="M203" i="11"/>
  <c r="J203" i="3"/>
  <c r="M207" i="11"/>
  <c r="J205" i="3"/>
  <c r="M209" i="11"/>
  <c r="J207" i="3"/>
  <c r="M211" i="11"/>
  <c r="J209" i="3"/>
  <c r="M213" i="11"/>
  <c r="J211" i="3"/>
  <c r="M215" i="11"/>
  <c r="J213" i="3"/>
  <c r="M217" i="11"/>
  <c r="J215" i="3"/>
  <c r="M219" i="11"/>
  <c r="J217" i="3"/>
  <c r="M221" i="11"/>
  <c r="J219" i="3"/>
  <c r="M223" i="11"/>
  <c r="J221" i="3"/>
  <c r="M225" i="11"/>
  <c r="J223" i="3"/>
  <c r="M227" i="11"/>
  <c r="J225" i="3"/>
  <c r="M229" i="11"/>
  <c r="J227" i="3"/>
  <c r="M231" i="11"/>
  <c r="J229" i="3"/>
  <c r="M233" i="11"/>
  <c r="J235" i="3"/>
  <c r="M239" i="11"/>
  <c r="J237" i="3"/>
  <c r="M241" i="11"/>
  <c r="J239" i="3"/>
  <c r="M243" i="11"/>
  <c r="J241" i="3"/>
  <c r="M245" i="11"/>
  <c r="J243" i="3"/>
  <c r="M247" i="11"/>
  <c r="J245" i="3"/>
  <c r="M249" i="11"/>
  <c r="J247" i="3"/>
  <c r="M251" i="11"/>
  <c r="J249" i="3"/>
  <c r="M253" i="11"/>
  <c r="J251" i="3"/>
  <c r="M255" i="11"/>
  <c r="J253" i="3"/>
  <c r="M257" i="11"/>
  <c r="J255" i="3"/>
  <c r="M259" i="11"/>
  <c r="J257" i="3"/>
  <c r="M261" i="11"/>
  <c r="J259" i="3"/>
  <c r="M263" i="11"/>
  <c r="J261" i="3"/>
  <c r="M265" i="11"/>
  <c r="J289" i="3"/>
  <c r="M293" i="11"/>
  <c r="J297" i="3"/>
  <c r="M301" i="11"/>
  <c r="J343" i="3"/>
  <c r="M347" i="11"/>
  <c r="J347" i="3"/>
  <c r="M351" i="11"/>
  <c r="J351" i="3"/>
  <c r="M355" i="11"/>
  <c r="J357" i="3"/>
  <c r="M361" i="11"/>
  <c r="J359" i="3"/>
  <c r="M363" i="11"/>
  <c r="N6" i="11"/>
  <c r="N9" i="11"/>
  <c r="M10" i="11"/>
  <c r="L14" i="11"/>
  <c r="M15" i="11"/>
  <c r="M17" i="11"/>
  <c r="N18" i="11"/>
  <c r="M19" i="11"/>
  <c r="N20" i="11"/>
  <c r="C29" i="9" s="1"/>
  <c r="N22" i="11"/>
  <c r="M27" i="11"/>
  <c r="N28" i="11"/>
  <c r="M31" i="11"/>
  <c r="M33" i="11"/>
  <c r="N34" i="11"/>
  <c r="M35" i="11"/>
  <c r="M43" i="11"/>
  <c r="M44" i="11"/>
  <c r="M46" i="11"/>
  <c r="M49" i="11"/>
  <c r="M50" i="11"/>
  <c r="M54" i="11"/>
  <c r="M56" i="11"/>
  <c r="M57" i="11"/>
  <c r="M58" i="11"/>
  <c r="M59" i="11"/>
  <c r="M62" i="11"/>
  <c r="M63" i="11"/>
  <c r="M64" i="11"/>
  <c r="M68" i="11"/>
  <c r="M69" i="11"/>
  <c r="M70" i="11"/>
  <c r="M71" i="11"/>
  <c r="H7" i="7"/>
  <c r="C21" i="7"/>
  <c r="M12" i="11"/>
  <c r="N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O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11" i="9" l="1"/>
  <c r="C7" i="9"/>
  <c r="C9" i="9"/>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C80" i="10" s="1"/>
  <c r="B79" i="10"/>
  <c r="B28" i="10"/>
  <c r="C28" i="10" s="1"/>
  <c r="B60" i="10"/>
  <c r="B48" i="10"/>
  <c r="C48" i="10" s="1"/>
  <c r="B63" i="10"/>
  <c r="B84" i="10"/>
  <c r="C84" i="10" s="1"/>
  <c r="B77" i="10"/>
  <c r="B10" i="10"/>
  <c r="B87" i="10"/>
  <c r="C87" i="10" s="1"/>
  <c r="B25" i="10"/>
  <c r="B12" i="10"/>
  <c r="B37" i="10"/>
  <c r="B30" i="10"/>
  <c r="B70" i="10"/>
  <c r="B47" i="10"/>
  <c r="B38" i="10"/>
  <c r="C38" i="10" s="1"/>
  <c r="B59" i="10"/>
  <c r="B34" i="10"/>
  <c r="B88" i="10"/>
  <c r="C88" i="10" s="1"/>
  <c r="B36" i="10"/>
  <c r="B81" i="10"/>
  <c r="C81" i="10" s="1"/>
  <c r="B55" i="10"/>
  <c r="B66" i="10"/>
  <c r="B50" i="10"/>
  <c r="B83" i="10"/>
  <c r="C83" i="10" s="1"/>
  <c r="B32" i="10"/>
  <c r="B26" i="10"/>
  <c r="B42" i="10"/>
  <c r="B24" i="10"/>
  <c r="B46" i="10"/>
  <c r="B85" i="10"/>
  <c r="C85" i="10" s="1"/>
  <c r="B22" i="10"/>
  <c r="B73" i="10"/>
  <c r="B74" i="10"/>
  <c r="B64" i="10"/>
  <c r="B67" i="10"/>
  <c r="B15" i="10"/>
  <c r="B51" i="10"/>
  <c r="B27" i="10"/>
  <c r="B52" i="10"/>
  <c r="B21" i="10"/>
  <c r="B9" i="10"/>
  <c r="B41" i="10"/>
  <c r="B58" i="10"/>
  <c r="C58" i="10" s="1"/>
  <c r="B44" i="10"/>
  <c r="B76" i="10"/>
  <c r="B49" i="10"/>
  <c r="B62" i="10"/>
  <c r="B78" i="10"/>
  <c r="C78" i="10" s="1"/>
  <c r="B39" i="10"/>
  <c r="B23" i="10"/>
  <c r="B65" i="10"/>
  <c r="B40" i="10"/>
  <c r="B53" i="10"/>
  <c r="B72" i="10"/>
  <c r="B61" i="10"/>
  <c r="B43" i="10"/>
  <c r="B57" i="10"/>
  <c r="B31" i="10"/>
  <c r="B54" i="10"/>
  <c r="B86" i="10"/>
  <c r="C86" i="10" s="1"/>
  <c r="B68" i="10"/>
  <c r="C68" i="10" s="1"/>
  <c r="B18" i="10"/>
  <c r="C18" i="10" s="1"/>
  <c r="B71" i="10"/>
  <c r="B75" i="10"/>
  <c r="B56" i="10"/>
  <c r="B35" i="10"/>
  <c r="B8" i="10"/>
  <c r="C8" i="10" s="1"/>
  <c r="B45" i="10"/>
  <c r="B82" i="10"/>
  <c r="C82" i="10" s="1"/>
  <c r="G45" i="10" l="1"/>
  <c r="C45" i="10"/>
  <c r="G35" i="10"/>
  <c r="C35" i="10"/>
  <c r="G56" i="10"/>
  <c r="C56" i="10"/>
  <c r="G75" i="10"/>
  <c r="C75" i="10"/>
  <c r="G71" i="10"/>
  <c r="C71" i="10"/>
  <c r="G54" i="10"/>
  <c r="C54" i="10"/>
  <c r="G31" i="10"/>
  <c r="C31" i="10"/>
  <c r="G57" i="10"/>
  <c r="C57" i="10"/>
  <c r="G43" i="10"/>
  <c r="C43" i="10"/>
  <c r="G61" i="10"/>
  <c r="C61" i="10"/>
  <c r="G72" i="10"/>
  <c r="C72" i="10"/>
  <c r="G53" i="10"/>
  <c r="C53" i="10"/>
  <c r="G40" i="10"/>
  <c r="C40" i="10"/>
  <c r="G65" i="10"/>
  <c r="C65" i="10"/>
  <c r="G23" i="10"/>
  <c r="C23" i="10"/>
  <c r="G39" i="10"/>
  <c r="C39" i="10"/>
  <c r="G62" i="10"/>
  <c r="C62" i="10"/>
  <c r="G49" i="10"/>
  <c r="C49" i="10"/>
  <c r="G76" i="10"/>
  <c r="C76" i="10"/>
  <c r="G44" i="10"/>
  <c r="C44" i="10"/>
  <c r="G41" i="10"/>
  <c r="C41" i="10"/>
  <c r="G9" i="10"/>
  <c r="C9" i="10"/>
  <c r="G21" i="10"/>
  <c r="C21" i="10"/>
  <c r="G52" i="10"/>
  <c r="C52" i="10"/>
  <c r="G27" i="10"/>
  <c r="C27" i="10"/>
  <c r="G51" i="10"/>
  <c r="C51" i="10"/>
  <c r="G15" i="10"/>
  <c r="C15" i="10"/>
  <c r="G67" i="10"/>
  <c r="C67" i="10"/>
  <c r="G64" i="10"/>
  <c r="C64" i="10"/>
  <c r="G74" i="10"/>
  <c r="C74" i="10"/>
  <c r="G73" i="10"/>
  <c r="C73" i="10"/>
  <c r="G22" i="10"/>
  <c r="C22" i="10"/>
  <c r="G46" i="10"/>
  <c r="C46" i="10"/>
  <c r="G24" i="10"/>
  <c r="C24" i="10"/>
  <c r="G42" i="10"/>
  <c r="C42" i="10"/>
  <c r="G26" i="10"/>
  <c r="C26" i="10"/>
  <c r="G32" i="10"/>
  <c r="C32" i="10"/>
  <c r="G50" i="10"/>
  <c r="C50" i="10"/>
  <c r="G66" i="10"/>
  <c r="C66" i="10"/>
  <c r="G55" i="10"/>
  <c r="C55" i="10"/>
  <c r="G36" i="10"/>
  <c r="C36" i="10"/>
  <c r="G34" i="10"/>
  <c r="C34" i="10"/>
  <c r="G59" i="10"/>
  <c r="C59" i="10"/>
  <c r="G47" i="10"/>
  <c r="C47" i="10"/>
  <c r="G70" i="10"/>
  <c r="C70" i="10"/>
  <c r="G30" i="10"/>
  <c r="C30" i="10"/>
  <c r="G37" i="10"/>
  <c r="C37" i="10"/>
  <c r="G12" i="10"/>
  <c r="C12" i="10"/>
  <c r="G25" i="10"/>
  <c r="C25" i="10"/>
  <c r="G10" i="10"/>
  <c r="G8" i="10"/>
  <c r="C10" i="10"/>
  <c r="G77" i="10"/>
  <c r="C77" i="10"/>
  <c r="G63" i="10"/>
  <c r="C63" i="10"/>
  <c r="G60" i="10"/>
  <c r="C60" i="10"/>
  <c r="G79" i="10"/>
  <c r="C79" i="10"/>
  <c r="G11" i="10"/>
  <c r="C11" i="10"/>
  <c r="G29" i="10"/>
  <c r="C29" i="10"/>
  <c r="G14" i="10"/>
  <c r="C14" i="10"/>
  <c r="G17" i="10"/>
  <c r="C17" i="10"/>
  <c r="G13" i="10"/>
  <c r="C13" i="10"/>
  <c r="G33" i="10"/>
  <c r="C33" i="10"/>
  <c r="G20" i="10"/>
  <c r="C20" i="10"/>
  <c r="G7" i="10"/>
  <c r="C7" i="10"/>
  <c r="G16" i="10"/>
  <c r="C16" i="10"/>
  <c r="G19" i="10"/>
  <c r="C19" i="10"/>
  <c r="G69" i="10"/>
  <c r="C69" i="10"/>
  <c r="M82" i="10"/>
  <c r="L82" i="10"/>
  <c r="K82" i="10"/>
  <c r="H82" i="10"/>
  <c r="M45" i="10"/>
  <c r="L45" i="10"/>
  <c r="K45" i="10"/>
  <c r="H45" i="10"/>
  <c r="M8" i="10"/>
  <c r="L8" i="10"/>
  <c r="K8" i="10"/>
  <c r="H8" i="10"/>
  <c r="M35" i="10"/>
  <c r="L35" i="10"/>
  <c r="K35" i="10"/>
  <c r="H35" i="10"/>
  <c r="M56" i="10"/>
  <c r="L56" i="10"/>
  <c r="K56" i="10"/>
  <c r="H56" i="10"/>
  <c r="M75" i="10"/>
  <c r="L75" i="10"/>
  <c r="K75" i="10"/>
  <c r="H75" i="10"/>
  <c r="M71" i="10"/>
  <c r="L71" i="10"/>
  <c r="K71" i="10"/>
  <c r="H71" i="10"/>
  <c r="M18" i="10"/>
  <c r="L18" i="10"/>
  <c r="K18" i="10"/>
  <c r="H18" i="10"/>
  <c r="M68" i="10"/>
  <c r="L68" i="10"/>
  <c r="K68" i="10"/>
  <c r="H68" i="10"/>
  <c r="M86" i="10"/>
  <c r="L86" i="10"/>
  <c r="K86" i="10"/>
  <c r="H86" i="10"/>
  <c r="M54" i="10"/>
  <c r="L54" i="10"/>
  <c r="K54" i="10"/>
  <c r="H54" i="10"/>
  <c r="M31" i="10"/>
  <c r="L31" i="10"/>
  <c r="K31" i="10"/>
  <c r="H31" i="10"/>
  <c r="M57" i="10"/>
  <c r="L57" i="10"/>
  <c r="K57" i="10"/>
  <c r="H57" i="10"/>
  <c r="M43" i="10"/>
  <c r="L43" i="10"/>
  <c r="K43" i="10"/>
  <c r="H43" i="10"/>
  <c r="M61" i="10"/>
  <c r="L61" i="10"/>
  <c r="K61" i="10"/>
  <c r="H61" i="10"/>
  <c r="M72" i="10"/>
  <c r="L72" i="10"/>
  <c r="K72" i="10"/>
  <c r="H72" i="10"/>
  <c r="M53" i="10"/>
  <c r="L53" i="10"/>
  <c r="K53" i="10"/>
  <c r="H53" i="10"/>
  <c r="M40" i="10"/>
  <c r="L40" i="10"/>
  <c r="K40" i="10"/>
  <c r="H40" i="10"/>
  <c r="M65" i="10"/>
  <c r="L65" i="10"/>
  <c r="K65" i="10"/>
  <c r="H65" i="10"/>
  <c r="M23" i="10"/>
  <c r="L23" i="10"/>
  <c r="K23" i="10"/>
  <c r="H23" i="10"/>
  <c r="M39" i="10"/>
  <c r="L39" i="10"/>
  <c r="K39" i="10"/>
  <c r="H39" i="10"/>
  <c r="M78" i="10"/>
  <c r="L78" i="10"/>
  <c r="K78" i="10"/>
  <c r="H78" i="10"/>
  <c r="M62" i="10"/>
  <c r="L62" i="10"/>
  <c r="K62" i="10"/>
  <c r="H62" i="10"/>
  <c r="M49" i="10"/>
  <c r="L49" i="10"/>
  <c r="K49" i="10"/>
  <c r="H49" i="10"/>
  <c r="M76" i="10"/>
  <c r="L76" i="10"/>
  <c r="K76" i="10"/>
  <c r="H76" i="10"/>
  <c r="M44" i="10"/>
  <c r="L44" i="10"/>
  <c r="K44" i="10"/>
  <c r="H44" i="10"/>
  <c r="M58" i="10"/>
  <c r="L58" i="10"/>
  <c r="K58" i="10"/>
  <c r="H58" i="10"/>
  <c r="M41" i="10"/>
  <c r="L41" i="10"/>
  <c r="K41" i="10"/>
  <c r="H41" i="10"/>
  <c r="M9" i="10"/>
  <c r="L9" i="10"/>
  <c r="K9" i="10"/>
  <c r="H9" i="10"/>
  <c r="M21" i="10"/>
  <c r="L21" i="10"/>
  <c r="K21" i="10"/>
  <c r="H21" i="10"/>
  <c r="M52" i="10"/>
  <c r="L52" i="10"/>
  <c r="K52" i="10"/>
  <c r="H52" i="10"/>
  <c r="M27" i="10"/>
  <c r="L27" i="10"/>
  <c r="K27" i="10"/>
  <c r="H27" i="10"/>
  <c r="M51" i="10"/>
  <c r="L51" i="10"/>
  <c r="K51" i="10"/>
  <c r="H51" i="10"/>
  <c r="M15" i="10"/>
  <c r="L15" i="10"/>
  <c r="K15" i="10"/>
  <c r="H15" i="10"/>
  <c r="M67" i="10"/>
  <c r="L67" i="10"/>
  <c r="K67" i="10"/>
  <c r="H67" i="10"/>
  <c r="M64" i="10"/>
  <c r="L64" i="10"/>
  <c r="K64" i="10"/>
  <c r="H64" i="10"/>
  <c r="M74" i="10"/>
  <c r="L74" i="10"/>
  <c r="K74" i="10"/>
  <c r="H74" i="10"/>
  <c r="M73" i="10"/>
  <c r="L73" i="10"/>
  <c r="K73" i="10"/>
  <c r="H73" i="10"/>
  <c r="M22" i="10"/>
  <c r="L22" i="10"/>
  <c r="K22" i="10"/>
  <c r="H22" i="10"/>
  <c r="M85" i="10"/>
  <c r="L85" i="10"/>
  <c r="K85" i="10"/>
  <c r="H85" i="10"/>
  <c r="M46" i="10"/>
  <c r="L46" i="10"/>
  <c r="K46" i="10"/>
  <c r="H46" i="10"/>
  <c r="M24" i="10"/>
  <c r="L24" i="10"/>
  <c r="K24" i="10"/>
  <c r="H24" i="10"/>
  <c r="M42" i="10"/>
  <c r="L42" i="10"/>
  <c r="K42" i="10"/>
  <c r="H42" i="10"/>
  <c r="M26" i="10"/>
  <c r="L26" i="10"/>
  <c r="K26" i="10"/>
  <c r="H26" i="10"/>
  <c r="M32" i="10"/>
  <c r="L32" i="10"/>
  <c r="K32" i="10"/>
  <c r="H32" i="10"/>
  <c r="M83" i="10"/>
  <c r="L83" i="10"/>
  <c r="K83" i="10"/>
  <c r="H83" i="10"/>
  <c r="M50" i="10"/>
  <c r="L50" i="10"/>
  <c r="K50" i="10"/>
  <c r="H50" i="10"/>
  <c r="M66" i="10"/>
  <c r="L66" i="10"/>
  <c r="K66" i="10"/>
  <c r="H66" i="10"/>
  <c r="M55" i="10"/>
  <c r="L55" i="10"/>
  <c r="K55" i="10"/>
  <c r="H55" i="10"/>
  <c r="M81" i="10"/>
  <c r="L81" i="10"/>
  <c r="K81" i="10"/>
  <c r="H81" i="10"/>
  <c r="M36" i="10"/>
  <c r="L36" i="10"/>
  <c r="K36" i="10"/>
  <c r="H36" i="10"/>
  <c r="M88" i="10"/>
  <c r="L88" i="10"/>
  <c r="K88" i="10"/>
  <c r="H88" i="10"/>
  <c r="M34" i="10"/>
  <c r="L34" i="10"/>
  <c r="K34" i="10"/>
  <c r="H34" i="10"/>
  <c r="M59" i="10"/>
  <c r="L59" i="10"/>
  <c r="K59" i="10"/>
  <c r="H59" i="10"/>
  <c r="M38" i="10"/>
  <c r="L38" i="10"/>
  <c r="K38" i="10"/>
  <c r="H38" i="10"/>
  <c r="M47" i="10"/>
  <c r="L47" i="10"/>
  <c r="K47" i="10"/>
  <c r="H47" i="10"/>
  <c r="M70" i="10"/>
  <c r="L70" i="10"/>
  <c r="K70" i="10"/>
  <c r="H70" i="10"/>
  <c r="M30" i="10"/>
  <c r="L30" i="10"/>
  <c r="K30" i="10"/>
  <c r="H30" i="10"/>
  <c r="M37" i="10"/>
  <c r="L37" i="10"/>
  <c r="K37" i="10"/>
  <c r="H37" i="10"/>
  <c r="M12" i="10"/>
  <c r="L12" i="10"/>
  <c r="K12" i="10"/>
  <c r="H12" i="10"/>
  <c r="M25" i="10"/>
  <c r="L25" i="10"/>
  <c r="K25" i="10"/>
  <c r="H25" i="10"/>
  <c r="M87" i="10"/>
  <c r="L87" i="10"/>
  <c r="K87" i="10"/>
  <c r="H87" i="10"/>
  <c r="M10" i="10"/>
  <c r="L10" i="10"/>
  <c r="K10" i="10"/>
  <c r="H10" i="10"/>
  <c r="M77" i="10"/>
  <c r="L77" i="10"/>
  <c r="K77" i="10"/>
  <c r="H77" i="10"/>
  <c r="M84" i="10"/>
  <c r="L84" i="10"/>
  <c r="K84" i="10"/>
  <c r="H84" i="10"/>
  <c r="M63" i="10"/>
  <c r="L63" i="10"/>
  <c r="K63" i="10"/>
  <c r="H63" i="10"/>
  <c r="M48" i="10"/>
  <c r="L48" i="10"/>
  <c r="K48" i="10"/>
  <c r="H48" i="10"/>
  <c r="M60" i="10"/>
  <c r="L60" i="10"/>
  <c r="K60" i="10"/>
  <c r="H60" i="10"/>
  <c r="M28" i="10"/>
  <c r="L28" i="10"/>
  <c r="K28" i="10"/>
  <c r="H28" i="10"/>
  <c r="M79" i="10"/>
  <c r="L79" i="10"/>
  <c r="K79" i="10"/>
  <c r="H79" i="10"/>
  <c r="M80" i="10"/>
  <c r="L80" i="10"/>
  <c r="K80" i="10"/>
  <c r="H80" i="10"/>
  <c r="M11" i="10"/>
  <c r="L11" i="10"/>
  <c r="K11" i="10"/>
  <c r="H11" i="10"/>
  <c r="M29" i="10"/>
  <c r="L29" i="10"/>
  <c r="K29" i="10"/>
  <c r="H29" i="10"/>
  <c r="M14" i="10"/>
  <c r="L14" i="10"/>
  <c r="K14" i="10"/>
  <c r="H14" i="10"/>
  <c r="M17" i="10"/>
  <c r="L17" i="10"/>
  <c r="K17" i="10"/>
  <c r="H17" i="10"/>
  <c r="M13" i="10"/>
  <c r="L13" i="10"/>
  <c r="K13" i="10"/>
  <c r="H13" i="10"/>
  <c r="M33" i="10"/>
  <c r="L33" i="10"/>
  <c r="K33" i="10"/>
  <c r="H33" i="10"/>
  <c r="M20" i="10"/>
  <c r="L20" i="10"/>
  <c r="K20" i="10"/>
  <c r="H20" i="10"/>
  <c r="M7" i="10"/>
  <c r="L7" i="10"/>
  <c r="K7" i="10"/>
  <c r="H7" i="10"/>
  <c r="M16" i="10"/>
  <c r="L16" i="10"/>
  <c r="K16" i="10"/>
  <c r="H16" i="10"/>
  <c r="M19" i="10"/>
  <c r="L19" i="10"/>
  <c r="K19" i="10"/>
  <c r="H19" i="10"/>
  <c r="M69" i="10"/>
  <c r="L69" i="10"/>
  <c r="K69" i="10"/>
  <c r="H69" i="10"/>
  <c r="J82" i="10"/>
  <c r="I82" i="10"/>
  <c r="J8" i="10"/>
  <c r="J56" i="10"/>
  <c r="I56" i="10"/>
  <c r="J71" i="10"/>
  <c r="I71" i="10"/>
  <c r="J68" i="10"/>
  <c r="I68" i="10"/>
  <c r="J54" i="10"/>
  <c r="I54" i="10"/>
  <c r="J57" i="10"/>
  <c r="I57" i="10"/>
  <c r="J61" i="10"/>
  <c r="I61" i="10"/>
  <c r="J53" i="10"/>
  <c r="I53" i="10"/>
  <c r="J65" i="10"/>
  <c r="I65" i="10"/>
  <c r="J39" i="10"/>
  <c r="I39" i="10"/>
  <c r="J62" i="10"/>
  <c r="I62" i="10"/>
  <c r="J76" i="10"/>
  <c r="I76" i="10"/>
  <c r="J58" i="10"/>
  <c r="I58" i="10"/>
  <c r="J9" i="10"/>
  <c r="J52" i="10"/>
  <c r="I52" i="10"/>
  <c r="J51" i="10"/>
  <c r="I51" i="10"/>
  <c r="J67" i="10"/>
  <c r="I67" i="10"/>
  <c r="J74" i="10"/>
  <c r="I74" i="10"/>
  <c r="J22" i="10"/>
  <c r="I22" i="10"/>
  <c r="J46" i="10"/>
  <c r="I46" i="10"/>
  <c r="J42" i="10"/>
  <c r="I42" i="10"/>
  <c r="J32" i="10"/>
  <c r="I32" i="10"/>
  <c r="J50" i="10"/>
  <c r="I50" i="10"/>
  <c r="J55" i="10"/>
  <c r="I55" i="10"/>
  <c r="J36" i="10"/>
  <c r="I36" i="10"/>
  <c r="J34" i="10"/>
  <c r="I34" i="10"/>
  <c r="J38" i="10"/>
  <c r="I38" i="10"/>
  <c r="J70" i="10"/>
  <c r="I70" i="10"/>
  <c r="J37" i="10"/>
  <c r="I37" i="10"/>
  <c r="J25" i="10"/>
  <c r="I25" i="10"/>
  <c r="J10" i="10"/>
  <c r="I10" i="10"/>
  <c r="J84" i="10"/>
  <c r="I84" i="10"/>
  <c r="J48" i="10"/>
  <c r="I48" i="10"/>
  <c r="J28" i="10"/>
  <c r="I28" i="10"/>
  <c r="J80" i="10"/>
  <c r="I80" i="10"/>
  <c r="J29" i="10"/>
  <c r="I29" i="10"/>
  <c r="J17" i="10"/>
  <c r="I17" i="10"/>
  <c r="J33" i="10"/>
  <c r="I33" i="10"/>
  <c r="J7" i="10"/>
  <c r="J19" i="10"/>
  <c r="I19" i="10"/>
  <c r="J45" i="10"/>
  <c r="I45" i="10"/>
  <c r="J35" i="10"/>
  <c r="I35" i="10"/>
  <c r="J75" i="10"/>
  <c r="I75" i="10"/>
  <c r="J18" i="10"/>
  <c r="I18" i="10"/>
  <c r="J86" i="10"/>
  <c r="I86" i="10"/>
  <c r="J31" i="10"/>
  <c r="I31" i="10"/>
  <c r="J43" i="10"/>
  <c r="I43" i="10"/>
  <c r="J72" i="10"/>
  <c r="I72" i="10"/>
  <c r="J40" i="10"/>
  <c r="I40" i="10"/>
  <c r="J23" i="10"/>
  <c r="I23" i="10"/>
  <c r="J78" i="10"/>
  <c r="I78" i="10"/>
  <c r="J49" i="10"/>
  <c r="I49" i="10"/>
  <c r="J44" i="10"/>
  <c r="I44" i="10"/>
  <c r="J41" i="10"/>
  <c r="I41" i="10"/>
  <c r="J21" i="10"/>
  <c r="I21" i="10"/>
  <c r="J27" i="10"/>
  <c r="I27" i="10"/>
  <c r="J15" i="10"/>
  <c r="I15" i="10"/>
  <c r="J64" i="10"/>
  <c r="I64" i="10"/>
  <c r="J73" i="10"/>
  <c r="I73" i="10"/>
  <c r="J85" i="10"/>
  <c r="I85" i="10"/>
  <c r="J24" i="10"/>
  <c r="I24" i="10"/>
  <c r="J26" i="10"/>
  <c r="I26" i="10"/>
  <c r="J83" i="10"/>
  <c r="I83" i="10"/>
  <c r="J66" i="10"/>
  <c r="I66" i="10"/>
  <c r="J81" i="10"/>
  <c r="I81" i="10"/>
  <c r="J88" i="10"/>
  <c r="I88" i="10"/>
  <c r="J59" i="10"/>
  <c r="I59" i="10"/>
  <c r="J47" i="10"/>
  <c r="I47" i="10"/>
  <c r="J30" i="10"/>
  <c r="I30" i="10"/>
  <c r="J12" i="10"/>
  <c r="I12" i="10"/>
  <c r="J87" i="10"/>
  <c r="I87" i="10"/>
  <c r="J77" i="10"/>
  <c r="I77" i="10"/>
  <c r="J63" i="10"/>
  <c r="I63" i="10"/>
  <c r="J60" i="10"/>
  <c r="I60" i="10"/>
  <c r="J79" i="10"/>
  <c r="I79" i="10"/>
  <c r="J11" i="10"/>
  <c r="I11" i="10"/>
  <c r="J14" i="10"/>
  <c r="I14" i="10"/>
  <c r="J13" i="10"/>
  <c r="I13" i="10"/>
  <c r="J20" i="10"/>
  <c r="I20" i="10"/>
  <c r="J16" i="10"/>
  <c r="I16" i="10"/>
  <c r="J69" i="10"/>
  <c r="I69" i="10"/>
  <c r="I8" i="10"/>
  <c r="I9" i="10"/>
  <c r="I7" i="10"/>
  <c r="E82" i="10"/>
  <c r="F82" i="10"/>
  <c r="D82" i="10"/>
  <c r="D8" i="10"/>
  <c r="E8" i="10"/>
  <c r="F8" i="10"/>
  <c r="E56" i="10"/>
  <c r="F56" i="10"/>
  <c r="D56" i="10"/>
  <c r="F71" i="10"/>
  <c r="E71" i="10"/>
  <c r="D71" i="10"/>
  <c r="F68" i="10"/>
  <c r="E68" i="10"/>
  <c r="D68" i="10"/>
  <c r="F54" i="10"/>
  <c r="D54" i="10"/>
  <c r="E54" i="10"/>
  <c r="E57" i="10"/>
  <c r="F57" i="10"/>
  <c r="D57" i="10"/>
  <c r="F61" i="10"/>
  <c r="D61" i="10"/>
  <c r="E61" i="10"/>
  <c r="D53" i="10"/>
  <c r="F53" i="10"/>
  <c r="E53" i="10"/>
  <c r="E65" i="10"/>
  <c r="F65" i="10"/>
  <c r="D65" i="10"/>
  <c r="F39" i="10"/>
  <c r="E39" i="10"/>
  <c r="D39" i="10"/>
  <c r="D62" i="10"/>
  <c r="E62" i="10"/>
  <c r="F62" i="10"/>
  <c r="E76" i="10"/>
  <c r="D76" i="10"/>
  <c r="F76" i="10"/>
  <c r="F58" i="10"/>
  <c r="E58" i="10"/>
  <c r="D58" i="10"/>
  <c r="D9" i="10"/>
  <c r="E9" i="10"/>
  <c r="F9" i="10"/>
  <c r="F52" i="10"/>
  <c r="D52" i="10"/>
  <c r="E52" i="10"/>
  <c r="F51" i="10"/>
  <c r="D51" i="10"/>
  <c r="E51" i="10"/>
  <c r="E67" i="10"/>
  <c r="F67" i="10"/>
  <c r="D67" i="10"/>
  <c r="D74" i="10"/>
  <c r="F74" i="10"/>
  <c r="E74" i="10"/>
  <c r="E22" i="10"/>
  <c r="F22" i="10"/>
  <c r="D22" i="10"/>
  <c r="D46" i="10"/>
  <c r="F46" i="10"/>
  <c r="E46" i="10"/>
  <c r="E42" i="10"/>
  <c r="D42" i="10"/>
  <c r="F42" i="10"/>
  <c r="D32" i="10"/>
  <c r="F32" i="10"/>
  <c r="E32" i="10"/>
  <c r="F50" i="10"/>
  <c r="D50" i="10"/>
  <c r="E50" i="10"/>
  <c r="D55" i="10"/>
  <c r="E55" i="10"/>
  <c r="F55" i="10"/>
  <c r="F36" i="10"/>
  <c r="E36" i="10"/>
  <c r="D36" i="10"/>
  <c r="E34" i="10"/>
  <c r="D34" i="10"/>
  <c r="F34" i="10"/>
  <c r="E38" i="10"/>
  <c r="D38" i="10"/>
  <c r="F38" i="10"/>
  <c r="E70" i="10"/>
  <c r="D70" i="10"/>
  <c r="F70" i="10"/>
  <c r="F37" i="10"/>
  <c r="E37" i="10"/>
  <c r="D37" i="10"/>
  <c r="D25" i="10"/>
  <c r="E25" i="10"/>
  <c r="F25" i="10"/>
  <c r="D10" i="10"/>
  <c r="E10" i="10"/>
  <c r="F10" i="10"/>
  <c r="D84" i="10"/>
  <c r="F84" i="10"/>
  <c r="E84" i="10"/>
  <c r="E48" i="10"/>
  <c r="F48" i="10"/>
  <c r="D48" i="10"/>
  <c r="D28" i="10"/>
  <c r="F28" i="10"/>
  <c r="E28" i="10"/>
  <c r="F80" i="10"/>
  <c r="D80" i="10"/>
  <c r="E80" i="10"/>
  <c r="F29" i="10"/>
  <c r="E29" i="10"/>
  <c r="D29" i="10"/>
  <c r="E17" i="10"/>
  <c r="D17" i="10"/>
  <c r="F17" i="10"/>
  <c r="F33" i="10"/>
  <c r="D33" i="10"/>
  <c r="E33" i="10"/>
  <c r="D7" i="10"/>
  <c r="E7" i="10"/>
  <c r="F7" i="10"/>
  <c r="D19" i="10"/>
  <c r="F19" i="10"/>
  <c r="E19" i="10"/>
  <c r="F45" i="10"/>
  <c r="D45" i="10"/>
  <c r="E45" i="10"/>
  <c r="F35" i="10"/>
  <c r="E35" i="10"/>
  <c r="D35" i="10"/>
  <c r="F75" i="10"/>
  <c r="D75" i="10"/>
  <c r="E75" i="10"/>
  <c r="F18" i="10"/>
  <c r="D18" i="10"/>
  <c r="E18" i="10"/>
  <c r="D86" i="10"/>
  <c r="E86" i="10"/>
  <c r="F86" i="10"/>
  <c r="D31" i="10"/>
  <c r="F31" i="10"/>
  <c r="E31" i="10"/>
  <c r="F43" i="10"/>
  <c r="E43" i="10"/>
  <c r="D43" i="10"/>
  <c r="F72" i="10"/>
  <c r="D72" i="10"/>
  <c r="E72" i="10"/>
  <c r="F40" i="10"/>
  <c r="E40" i="10"/>
  <c r="D40" i="10"/>
  <c r="F23" i="10"/>
  <c r="E23" i="10"/>
  <c r="D23" i="10"/>
  <c r="D78" i="10"/>
  <c r="E78" i="10"/>
  <c r="F78" i="10"/>
  <c r="E49" i="10"/>
  <c r="D49" i="10"/>
  <c r="F49" i="10"/>
  <c r="E44" i="10"/>
  <c r="D44" i="10"/>
  <c r="F44" i="10"/>
  <c r="F41" i="10"/>
  <c r="D41" i="10"/>
  <c r="E41" i="10"/>
  <c r="D21" i="10"/>
  <c r="E21" i="10"/>
  <c r="F21" i="10"/>
  <c r="D27" i="10"/>
  <c r="E27" i="10"/>
  <c r="F27" i="10"/>
  <c r="E15" i="10"/>
  <c r="D15" i="10"/>
  <c r="F15" i="10"/>
  <c r="D64" i="10"/>
  <c r="E64" i="10"/>
  <c r="F64" i="10"/>
  <c r="E73" i="10"/>
  <c r="F73" i="10"/>
  <c r="D73" i="10"/>
  <c r="E85" i="10"/>
  <c r="F85" i="10"/>
  <c r="D85" i="10"/>
  <c r="F24" i="10"/>
  <c r="D24" i="10"/>
  <c r="E24" i="10"/>
  <c r="E26" i="10"/>
  <c r="F26" i="10"/>
  <c r="D26" i="10"/>
  <c r="D83" i="10"/>
  <c r="E83" i="10"/>
  <c r="F83" i="10"/>
  <c r="F66" i="10"/>
  <c r="E66" i="10"/>
  <c r="D66" i="10"/>
  <c r="E81" i="10"/>
  <c r="F81" i="10"/>
  <c r="D81" i="10"/>
  <c r="F88" i="10"/>
  <c r="D88" i="10"/>
  <c r="E88" i="10"/>
  <c r="D59" i="10"/>
  <c r="E59" i="10"/>
  <c r="F59" i="10"/>
  <c r="E47" i="10"/>
  <c r="F47" i="10"/>
  <c r="D47" i="10"/>
  <c r="F30" i="10"/>
  <c r="D30" i="10"/>
  <c r="E30" i="10"/>
  <c r="D12" i="10"/>
  <c r="E12" i="10"/>
  <c r="F12" i="10"/>
  <c r="F87" i="10"/>
  <c r="E87" i="10"/>
  <c r="D87" i="10"/>
  <c r="D77" i="10"/>
  <c r="E77" i="10"/>
  <c r="F77" i="10"/>
  <c r="E63" i="10"/>
  <c r="D63" i="10"/>
  <c r="F63" i="10"/>
  <c r="E60" i="10"/>
  <c r="F60" i="10"/>
  <c r="D60" i="10"/>
  <c r="E79" i="10"/>
  <c r="F79" i="10"/>
  <c r="D79" i="10"/>
  <c r="F11" i="10"/>
  <c r="E11" i="10"/>
  <c r="D11" i="10"/>
  <c r="F14" i="10"/>
  <c r="E14" i="10"/>
  <c r="D14" i="10"/>
  <c r="D13" i="10"/>
  <c r="E13" i="10"/>
  <c r="F13" i="10"/>
  <c r="E20" i="10"/>
  <c r="D20" i="10"/>
  <c r="F20" i="10"/>
  <c r="E16" i="10"/>
  <c r="F16" i="10"/>
  <c r="D16" i="10"/>
  <c r="E69" i="10"/>
  <c r="F69" i="10"/>
  <c r="D69" i="10"/>
</calcChain>
</file>

<file path=xl/sharedStrings.xml><?xml version="1.0" encoding="utf-8"?>
<sst xmlns="http://schemas.openxmlformats.org/spreadsheetml/2006/main" count="1630" uniqueCount="655">
  <si>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</si>
  <si>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</si>
  <si>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</si>
  <si>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</si>
  <si>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</si>
  <si>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</si>
  <si>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</si>
  <si>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</si>
  <si>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</si>
  <si>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</si>
  <si>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</si>
  <si>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</si>
  <si>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</si>
  <si>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</si>
  <si>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</si>
  <si>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</si>
  <si>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</si>
  <si>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</si>
  <si>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</si>
  <si>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</si>
  <si>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</si>
  <si>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</si>
  <si>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</si>
  <si>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</si>
  <si>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</si>
  <si>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</si>
  <si>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</si>
  <si>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</si>
  <si>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</si>
  <si>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</si>
  <si>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</si>
  <si>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</si>
  <si>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</si>
  <si>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</si>
  <si>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</si>
  <si>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</si>
  <si>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</si>
  <si>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</si>
  <si>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</si>
  <si>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</si>
  <si>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</si>
  <si>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</si>
  <si>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</si>
  <si>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</si>
  <si>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</si>
  <si>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</si>
  <si>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</si>
  <si>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</si>
  <si>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</si>
  <si>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</si>
  <si>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</si>
  <si>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</si>
  <si>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</si>
  <si>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</si>
  <si>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</si>
  <si>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</si>
  <si>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</si>
  <si>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</si>
  <si>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</si>
  <si>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</si>
  <si>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</si>
  <si>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</si>
  <si>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</si>
  <si>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</si>
  <si>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</si>
  <si>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</si>
  <si>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</si>
  <si>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</si>
  <si>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</si>
  <si>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</si>
  <si>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</si>
  <si>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</si>
  <si>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</si>
  <si>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</si>
  <si>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</si>
  <si>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</si>
  <si>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</si>
  <si>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</si>
  <si>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</si>
  <si>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</si>
  <si>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</si>
  <si>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</si>
  <si>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</si>
  <si>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</si>
  <si>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</si>
  <si>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</si>
  <si>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</si>
  <si>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</si>
  <si>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</si>
  <si>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</si>
  <si>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</si>
  <si>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</si>
  <si>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</si>
  <si>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</si>
  <si>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</si>
  <si>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</si>
  <si>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</si>
  <si>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</si>
  <si>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</si>
  <si>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</si>
  <si>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</si>
  <si>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</si>
  <si>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</si>
  <si>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</si>
  <si>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</si>
  <si>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</si>
  <si>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</si>
  <si>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</si>
  <si>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</si>
  <si>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</si>
  <si>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</si>
  <si>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</si>
  <si>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</si>
  <si>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</si>
  <si>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</si>
  <si>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</si>
  <si>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</si>
  <si>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</si>
  <si>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</si>
  <si>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</si>
  <si>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</si>
  <si>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</si>
  <si>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</si>
  <si>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</si>
  <si>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</si>
  <si>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</si>
  <si>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</si>
  <si>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</si>
  <si>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</si>
  <si>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</si>
  <si>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</si>
  <si>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</si>
  <si>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</si>
  <si>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</si>
  <si>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</si>
  <si>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</si>
  <si>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Home-Based Services</t>
  </si>
  <si>
    <t>Casey Life Skills</t>
  </si>
  <si>
    <t>IL Wrap</t>
  </si>
  <si>
    <t>Intensive In-Home Services</t>
  </si>
  <si>
    <t>Session</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</si>
  <si>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</si>
  <si>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</si>
  <si>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</si>
  <si>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</si>
  <si>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</si>
  <si>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</si>
  <si>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ANCHOR Commission</t>
  </si>
  <si>
    <t>Blue Ridge Behavioral Healthcare</t>
  </si>
  <si>
    <t>Hallmark Youthcare</t>
  </si>
  <si>
    <t>Health Connect America</t>
  </si>
  <si>
    <t>Integrated Health Services</t>
  </si>
  <si>
    <t>Jackson Feild Behavioral Health Services</t>
  </si>
  <si>
    <t>Lonesome Pine Office on Youth</t>
  </si>
  <si>
    <t>New River Valley Community Services</t>
  </si>
  <si>
    <t>Paramount Youth Services</t>
  </si>
  <si>
    <t>Shenandoah Valley Adolescent Treatment</t>
  </si>
  <si>
    <t>The Choice Group</t>
  </si>
  <si>
    <t>Virginia Home for Boys and Girls</t>
  </si>
  <si>
    <t>Impact Living Services</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</si>
  <si>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</si>
  <si>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Horizon Behavioral Health</t>
  </si>
  <si>
    <t>Transitions The Process of Change</t>
  </si>
  <si>
    <t>Case Management</t>
  </si>
  <si>
    <t>Clinical Services</t>
  </si>
  <si>
    <t>ClinicalServices</t>
  </si>
  <si>
    <t>NonClinicalServices</t>
  </si>
  <si>
    <t>Group Therapy for Substance Abuse</t>
  </si>
  <si>
    <t>Substance Abuse Intensive Outpatient Program</t>
  </si>
  <si>
    <t>Additional Child Rate</t>
  </si>
  <si>
    <t>Polygraph Testing</t>
  </si>
  <si>
    <t>Affinity 2.5 Sexual Interest Screen</t>
  </si>
  <si>
    <t>Participant Material Cost</t>
  </si>
  <si>
    <t>Non-Clinical Services</t>
  </si>
  <si>
    <t>Elk Hill Children and Family Services</t>
  </si>
  <si>
    <t>Individual Therapy for Substance Abuse</t>
  </si>
  <si>
    <t>Psychological Level 1</t>
  </si>
  <si>
    <t>Psychological Level 2</t>
  </si>
  <si>
    <t>Psycho-Sexual Evaluation with Testing</t>
  </si>
  <si>
    <t>Substance Abuse Evaluation</t>
  </si>
  <si>
    <t>YSB Risk Screening</t>
  </si>
  <si>
    <t>Intensive Care Coordination</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</si>
  <si>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</si>
  <si>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</si>
  <si>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</si>
  <si>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</si>
  <si>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</si>
  <si>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</si>
  <si>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</si>
  <si>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</si>
  <si>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</si>
  <si>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</si>
  <si>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</si>
  <si>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</si>
  <si>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</si>
  <si>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</si>
  <si>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</si>
  <si>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</si>
  <si>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</si>
  <si>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</si>
  <si>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</si>
  <si>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Oceanside Evaluations</t>
  </si>
  <si>
    <t>Mile</t>
  </si>
  <si>
    <t>Trauma Focused CBT (TF-CBT)</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</si>
  <si>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</si>
  <si>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</si>
  <si>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</si>
  <si>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</si>
  <si>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</si>
  <si>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</si>
  <si>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</si>
  <si>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</si>
  <si>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</si>
  <si>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</si>
  <si>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</si>
  <si>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</si>
  <si>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</si>
  <si>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</si>
  <si>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</si>
  <si>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</si>
  <si>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</si>
  <si>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The MARCS Agency</t>
  </si>
  <si>
    <t>Envision Counseling</t>
  </si>
  <si>
    <t>Category Abbreviations</t>
  </si>
  <si>
    <t>Related Service</t>
  </si>
  <si>
    <t>Polar</t>
  </si>
  <si>
    <t>Service Plan Completed</t>
  </si>
  <si>
    <t>Service Completion Status</t>
  </si>
  <si>
    <t>Service Progress</t>
  </si>
  <si>
    <t>Service Never Began Reason</t>
  </si>
  <si>
    <t>No - Moved</t>
  </si>
  <si>
    <t>No - Deceased</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</si>
  <si>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</si>
  <si>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</si>
  <si>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</si>
  <si>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</si>
  <si>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</si>
  <si>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</si>
  <si>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</si>
  <si>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</si>
  <si>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</si>
  <si>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</si>
  <si>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</si>
  <si>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</si>
  <si>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</si>
  <si>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</si>
  <si>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</si>
  <si>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</si>
  <si>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</si>
  <si>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</si>
  <si>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</si>
  <si>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</si>
  <si>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</si>
  <si>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</si>
  <si>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</si>
  <si>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</si>
  <si>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</si>
  <si>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</si>
  <si>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</si>
  <si>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</si>
  <si>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</si>
  <si>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</si>
  <si>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</si>
  <si>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</si>
  <si>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</si>
  <si>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</si>
  <si>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</si>
  <si>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</si>
  <si>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</si>
  <si>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</si>
  <si>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</si>
  <si>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</si>
  <si>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</si>
  <si>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</si>
  <si>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</si>
  <si>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</si>
  <si>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</si>
  <si>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</si>
  <si>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</si>
  <si>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</si>
  <si>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</si>
  <si>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</si>
  <si>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</si>
  <si>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</si>
  <si>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</si>
  <si>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ResEducation</t>
  </si>
  <si>
    <t>Court</t>
  </si>
  <si>
    <t>Language</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</si>
  <si>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</si>
  <si>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</si>
  <si>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</si>
  <si>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</si>
  <si>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</si>
  <si>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</si>
  <si>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</si>
  <si>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</si>
  <si>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</si>
  <si>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</si>
  <si>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</si>
  <si>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</si>
  <si>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</si>
  <si>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</si>
  <si>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</si>
  <si>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</si>
  <si>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</si>
  <si>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</si>
  <si>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</si>
  <si>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</si>
  <si>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</si>
  <si>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SpecIndTherapy</t>
  </si>
  <si>
    <t>SA</t>
  </si>
  <si>
    <t>SuppEval</t>
  </si>
  <si>
    <t>Travel</t>
  </si>
  <si>
    <t>YSB</t>
  </si>
  <si>
    <t>About Change</t>
  </si>
  <si>
    <t>Acumen Behavioral Consulting</t>
  </si>
  <si>
    <t>Bacon Street Youth and Family Services</t>
  </si>
  <si>
    <t>Brambleton Assessment and Counseling Center</t>
  </si>
  <si>
    <t>Center for Child and Family Services</t>
  </si>
  <si>
    <t>Chrysalis Counseling Centers</t>
  </si>
  <si>
    <t>Connected Communities</t>
  </si>
  <si>
    <t>Counseling and Forensic Services</t>
  </si>
  <si>
    <t>Daybreak Counseling and Forensic Services</t>
  </si>
  <si>
    <t>Faith in Your Future</t>
  </si>
  <si>
    <t>Family and Adolescent Services</t>
  </si>
  <si>
    <t>Family Focus</t>
  </si>
  <si>
    <t>Forensic Psychology Associates</t>
  </si>
  <si>
    <t>Fulcrum Counselors</t>
  </si>
  <si>
    <t>Harry Co</t>
  </si>
  <si>
    <t>Henrico Area Mental Health and Developmental Services</t>
  </si>
  <si>
    <t>Inner Circle</t>
  </si>
  <si>
    <t>Intercept Health</t>
  </si>
  <si>
    <t>Newport News Behavioral Health Center</t>
  </si>
  <si>
    <t>PICF Training Institute</t>
  </si>
  <si>
    <t>Positive Pathways</t>
  </si>
  <si>
    <t>Progressive Community Outreach</t>
  </si>
  <si>
    <t>Quality of Life Counseling Center</t>
  </si>
  <si>
    <t>Redirect Youth Services</t>
  </si>
  <si>
    <t>Richmond Behavioral Health Authority</t>
  </si>
  <si>
    <t>Salveo Consulting</t>
  </si>
  <si>
    <t>Skill Builders</t>
  </si>
  <si>
    <t>Spectrum Health Solutions</t>
  </si>
  <si>
    <t>Strategic Therapy Associates</t>
  </si>
  <si>
    <t>TEENS</t>
  </si>
  <si>
    <t>The Kennedy Group</t>
  </si>
  <si>
    <t>Tidewater Youth Services Commission</t>
  </si>
  <si>
    <t>Trauma and Hope</t>
  </si>
  <si>
    <t>United Methodist Family Services</t>
  </si>
  <si>
    <t>Youth Advocate Programs</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</si>
  <si>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</si>
  <si>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</si>
  <si>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</si>
  <si>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</si>
  <si>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</si>
  <si>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</si>
  <si>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</si>
  <si>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</si>
  <si>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</si>
  <si>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</si>
  <si>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</si>
  <si>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</si>
  <si>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</si>
  <si>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</si>
  <si>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</si>
  <si>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</si>
  <si>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</si>
  <si>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</si>
  <si>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</si>
  <si>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</si>
  <si>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</si>
  <si>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</si>
  <si>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</si>
  <si>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</si>
  <si>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</si>
  <si>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</si>
  <si>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</si>
  <si>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Setup</t>
  </si>
  <si>
    <t>Vocational Training Group</t>
  </si>
  <si>
    <t>Vocational Training Individual</t>
  </si>
  <si>
    <t>Family Centered Treatment</t>
  </si>
  <si>
    <t>Functional Family Therapy</t>
  </si>
  <si>
    <t>Gang Intervention Service</t>
  </si>
  <si>
    <t>Clinical Group</t>
  </si>
  <si>
    <t>High Fidelity Wraparound Intensive Care Coordination</t>
  </si>
  <si>
    <t>Interpreter Services</t>
  </si>
  <si>
    <t>Translation Materials</t>
  </si>
  <si>
    <t>Psychological Blended</t>
  </si>
  <si>
    <t>Moral Reconation Therapy Group</t>
  </si>
  <si>
    <t>Non-Clinical Skills Group</t>
  </si>
  <si>
    <t>Parenting Skills Group Intervention for Youth</t>
  </si>
  <si>
    <t>Thinking for a Change Group</t>
  </si>
  <si>
    <t>Parenting Skills Intervention for Youth</t>
  </si>
  <si>
    <t>Dialectical Behavior Therapy Individual</t>
  </si>
  <si>
    <t>Eye Movement Desensitization and Reprocessing</t>
  </si>
  <si>
    <t>Trauma Focused Cognitive Behavioral Therapy</t>
  </si>
  <si>
    <t>Adolescent Community Reinforcement Approach</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</si>
  <si>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</si>
  <si>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</si>
  <si>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</si>
  <si>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</si>
  <si>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</si>
  <si>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</si>
  <si>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</si>
  <si>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</si>
  <si>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</si>
  <si>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</si>
  <si>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</si>
  <si>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Progress Status at Termination</t>
  </si>
  <si>
    <t>Actual Service Completion Status</t>
  </si>
  <si>
    <t>No - Closed to DJJ Status</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</si>
  <si>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</si>
  <si>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</si>
  <si>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</si>
  <si>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</si>
  <si>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</si>
  <si>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</si>
  <si>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</si>
  <si>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</si>
  <si>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</si>
  <si>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</si>
  <si>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</si>
  <si>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</si>
  <si>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</si>
  <si>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</si>
  <si>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</si>
  <si>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</si>
  <si>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</si>
  <si>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</si>
  <si>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</si>
  <si>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</si>
  <si>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</si>
  <si>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</si>
  <si>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</si>
  <si>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</si>
  <si>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</si>
  <si>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</si>
  <si>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</si>
  <si>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</si>
  <si>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</si>
  <si>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</si>
  <si>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</si>
  <si>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</si>
  <si>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</si>
  <si>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</si>
  <si>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</si>
  <si>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</si>
  <si>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</si>
  <si>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</si>
  <si>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</si>
  <si>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</si>
  <si>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</si>
  <si>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</si>
  <si>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</si>
  <si>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</si>
  <si>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</si>
  <si>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</si>
  <si>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</si>
  <si>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</si>
  <si>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</si>
  <si>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</si>
  <si>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</si>
  <si>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</si>
  <si>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Dialectical Behavior Therapy Group</t>
  </si>
  <si>
    <t>Mental Health Skill Building</t>
  </si>
  <si>
    <t>TBD</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</si>
  <si>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</si>
  <si>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</si>
  <si>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</si>
  <si>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</si>
  <si>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</si>
  <si>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</si>
  <si>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</si>
  <si>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</si>
  <si>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</si>
  <si>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Therapy for Youth with Sexualized Behaviors</t>
  </si>
  <si>
    <t>Therapy for Substance Abuse</t>
  </si>
  <si>
    <t>Supported Employment</t>
  </si>
  <si>
    <t>Clinical Case Consultation</t>
  </si>
  <si>
    <t>Adam Doane Child and Family Counseling</t>
  </si>
  <si>
    <t>Empowering Families Program</t>
  </si>
  <si>
    <t>3rd Millennium Classrooms</t>
  </si>
  <si>
    <t>Conflict Wise</t>
  </si>
  <si>
    <t>Diversity, Equity &amp; Inclusion</t>
  </si>
  <si>
    <t>Nicotine 101</t>
  </si>
  <si>
    <t>Other Drugs</t>
  </si>
  <si>
    <t>Respect &amp; Resolve</t>
  </si>
  <si>
    <t>STOPLifting</t>
  </si>
  <si>
    <t>Under the Influence</t>
  </si>
  <si>
    <t>Job-Readiness and Employment Coach</t>
  </si>
  <si>
    <t>Job-Readiness and Employment Group</t>
  </si>
  <si>
    <t>Substance Use Case Management</t>
  </si>
  <si>
    <t>Residential Education Post-Secondary Work Study</t>
  </si>
  <si>
    <t>Residential Provider Intake</t>
  </si>
  <si>
    <t>Residential Transitional Living Program</t>
  </si>
  <si>
    <t>Restorative Justice</t>
  </si>
  <si>
    <t>Vocational Training Program</t>
  </si>
  <si>
    <t>Clinical Healing and Mindfulness Practices</t>
  </si>
  <si>
    <t>Casey Life Skills Group for GREAT Program</t>
  </si>
  <si>
    <t>Casey Life Skills for GREAT Program</t>
  </si>
  <si>
    <t>Transportation for GREAT Program</t>
  </si>
  <si>
    <t>City of Alexandria Department of Community and Human Services</t>
  </si>
  <si>
    <t>Family Support Partners of Virginia</t>
  </si>
  <si>
    <t>Fields of Hope and Dreams Mentoring Services</t>
  </si>
  <si>
    <t>Harrisonburg-Rockingham Community Services Board</t>
  </si>
  <si>
    <t>In My Corner Mentoring</t>
  </si>
  <si>
    <t>Life Push</t>
  </si>
  <si>
    <t>Middle Peninsula Northern Neck Community Services Board</t>
  </si>
  <si>
    <t>Mile High Kids and Community Development</t>
  </si>
  <si>
    <t>Next Steps Services</t>
  </si>
  <si>
    <t>Piedmont United Family Services</t>
  </si>
  <si>
    <t>Propel Counseling Group</t>
  </si>
  <si>
    <t>Shining Diamonds Mentoring</t>
  </si>
  <si>
    <t>St. Joseph's Villa</t>
  </si>
  <si>
    <t>The Up Center</t>
  </si>
  <si>
    <t>The Williams Center</t>
  </si>
  <si>
    <t>Timber Ridge</t>
  </si>
  <si>
    <t>Upward Marks</t>
  </si>
  <si>
    <t>Virginia Counseling Associates</t>
  </si>
  <si>
    <t>Wandering Not Lost</t>
  </si>
  <si>
    <t>Youth Connect of Virginia</t>
  </si>
  <si>
    <t>Youth for Tomorrow</t>
  </si>
  <si>
    <t>Elite Watch</t>
  </si>
  <si>
    <t>Case Coordination for GREAT Program</t>
  </si>
  <si>
    <t>Enter name of therapist.</t>
  </si>
  <si>
    <t>Adolescent Community Reinforcement Approach Group</t>
  </si>
  <si>
    <t>Community Stabilization Level 1</t>
  </si>
  <si>
    <t>Community Stabilization Level 2</t>
  </si>
  <si>
    <t>Community Stabilization Level 3</t>
  </si>
  <si>
    <t>Community Stabilization Level 4</t>
  </si>
  <si>
    <t>Comprehensive Relapse Prevention</t>
  </si>
  <si>
    <t>Court Appearance for Clinical Service</t>
  </si>
  <si>
    <t>Court Appearance for Evaluation</t>
  </si>
  <si>
    <t>Court Appearance for Non-Clinical Service</t>
  </si>
  <si>
    <t>Credible Messenger Mentoring</t>
  </si>
  <si>
    <t>Diligent Search</t>
  </si>
  <si>
    <t>Family Support Partner</t>
  </si>
  <si>
    <t>Family Support Partner with Intensive Care Coordination</t>
  </si>
  <si>
    <t>Family Therapy for Substance Use</t>
  </si>
  <si>
    <t>Functional Family Therapy NOVA</t>
  </si>
  <si>
    <t>GPS Electronic Monitoring Intake</t>
  </si>
  <si>
    <t>Group Home</t>
  </si>
  <si>
    <t>Group Therapy for Parents of Youth with Sexualized Behaviors</t>
  </si>
  <si>
    <t>Group Therapy for Substance Use</t>
  </si>
  <si>
    <t>High Fidelity Wraparound Intensive Care Coordination NOVA</t>
  </si>
  <si>
    <t>Independent Living Arrangement</t>
  </si>
  <si>
    <t>Independent Living Parenting</t>
  </si>
  <si>
    <t>Individual Therapy for Substance Use</t>
  </si>
  <si>
    <t>Mentoring</t>
  </si>
  <si>
    <t>Mentoring Group</t>
  </si>
  <si>
    <t>Mobile Crisis Level 1</t>
  </si>
  <si>
    <t>Mobile Crisis Level 2</t>
  </si>
  <si>
    <t>Mobile Crisis Level 3</t>
  </si>
  <si>
    <t>Multisystemic Therapy</t>
  </si>
  <si>
    <t>Multisystemic Therapy NOVA</t>
  </si>
  <si>
    <t>Parent Child Interaction Therapy Certified</t>
  </si>
  <si>
    <t>Pathway to Promise</t>
  </si>
  <si>
    <t>Psycho-Sexual Evaluation Administered in Spanish</t>
  </si>
  <si>
    <t>Reentry Case Management Phase 1</t>
  </si>
  <si>
    <t>Reentry Case Management Phase 2</t>
  </si>
  <si>
    <t>Relapse Prevention for Substance Use</t>
  </si>
  <si>
    <t>Residential Therapy</t>
  </si>
  <si>
    <t>Seven Challenges</t>
  </si>
  <si>
    <t>Seven Challenges Brief</t>
  </si>
  <si>
    <t>Substance Use Evaluation</t>
  </si>
  <si>
    <t xml:space="preserve">Summit Transitional Living Program </t>
  </si>
  <si>
    <t>Summit Transitional Living Program Unfilled</t>
  </si>
  <si>
    <t>Summit Transitional Living Program Unfilled Denied</t>
  </si>
  <si>
    <t>THC 101</t>
  </si>
  <si>
    <t>Therapeutic Group Home</t>
  </si>
  <si>
    <t>Therapeutic Group Home Parenting with Child</t>
  </si>
  <si>
    <t>Therapy for Substance Use</t>
  </si>
  <si>
    <t>Tidewater Apartment Living Program</t>
  </si>
  <si>
    <t>Youth Stipend Fee</t>
  </si>
  <si>
    <t>Youth Stipend Wage</t>
  </si>
  <si>
    <t>Youth with Sexualized Behaviors Case Coordination</t>
  </si>
  <si>
    <t>Supplemental Instruments</t>
  </si>
  <si>
    <t>Residential Enhancement</t>
  </si>
  <si>
    <t>Substance Use Therapy</t>
  </si>
  <si>
    <t>Service Enhancement</t>
  </si>
  <si>
    <t xml:space="preserve">GREAT Program Services </t>
  </si>
  <si>
    <t>Youth with Sexualized Behaviors Therapy</t>
  </si>
  <si>
    <t xml:space="preserve">Skill Building </t>
  </si>
  <si>
    <t>Conferencing and Mediation</t>
  </si>
  <si>
    <t>3rd Millenium Classrooms</t>
  </si>
  <si>
    <t>Mental Health Evaluation</t>
  </si>
  <si>
    <t>Employment and Workforce Services</t>
  </si>
  <si>
    <t>Youth with Sexualized Behaviors Evaluation</t>
  </si>
  <si>
    <t>Reentry Case Management</t>
  </si>
  <si>
    <t xml:space="preserve">Transportation </t>
  </si>
  <si>
    <t>Transportation</t>
  </si>
  <si>
    <t>Varies</t>
  </si>
  <si>
    <t>Case</t>
  </si>
  <si>
    <t>Service Enhancements</t>
  </si>
  <si>
    <t>Evaluations</t>
  </si>
  <si>
    <t>01</t>
  </si>
  <si>
    <t>02</t>
  </si>
  <si>
    <t>02A</t>
  </si>
  <si>
    <t>03</t>
  </si>
  <si>
    <t>04</t>
  </si>
  <si>
    <t>05</t>
  </si>
  <si>
    <t>06</t>
  </si>
  <si>
    <t>07</t>
  </si>
  <si>
    <t>08</t>
  </si>
  <si>
    <t>ServiceEnhancements</t>
  </si>
  <si>
    <t>Ambassadors of Virginia</t>
  </si>
  <si>
    <t>ARROW Project</t>
  </si>
  <si>
    <t>Clarvida</t>
  </si>
  <si>
    <t>Dickenson County Behavioral Health Services</t>
  </si>
  <si>
    <t>Foundations to Success</t>
  </si>
  <si>
    <t>Hand Up</t>
  </si>
  <si>
    <t>Impacting Futures Community Services</t>
  </si>
  <si>
    <t>Life Enrichment Services</t>
  </si>
  <si>
    <t>LifeBridge Counseling</t>
  </si>
  <si>
    <t>Mount Rogers Community Services Board</t>
  </si>
  <si>
    <t>MountainView Counseling</t>
  </si>
  <si>
    <t>Partners In Parenting</t>
  </si>
  <si>
    <t>Piedmont Community Services Board</t>
  </si>
  <si>
    <t>Rise Behavioral Health</t>
  </si>
  <si>
    <t>Storms Assessments and Counseling Services</t>
  </si>
  <si>
    <t>True Counseling Services</t>
  </si>
  <si>
    <t>Turning Point Counseling and Consulting</t>
  </si>
  <si>
    <t>Direct Care Specialist/Therapist</t>
  </si>
  <si>
    <t xml:space="preserve">DirectServiceProvider                                                                          </t>
  </si>
  <si>
    <t>Girls Circle Group</t>
  </si>
  <si>
    <t>Residential Therapies</t>
  </si>
  <si>
    <t>Day</t>
  </si>
  <si>
    <t>No - Absconded Supervision</t>
  </si>
  <si>
    <t>No - Administrative Discharge</t>
  </si>
  <si>
    <t>No - Detained for a Prior Event</t>
  </si>
  <si>
    <t>No - Detained for a New Offense/Violation</t>
  </si>
  <si>
    <t>No - Service Authorization Expired</t>
  </si>
  <si>
    <t>Angie Dahl</t>
  </si>
  <si>
    <t>Emotional Stability</t>
  </si>
  <si>
    <t>Clarity Counseling and Assesments</t>
  </si>
  <si>
    <t>Center for Safety and Healing</t>
  </si>
  <si>
    <t>EMS of Virginia</t>
  </si>
  <si>
    <t>Second Chances Comprehensive Services</t>
  </si>
  <si>
    <t>Youth Elevation</t>
  </si>
  <si>
    <t>Love No Ego Foundation</t>
  </si>
  <si>
    <t>Western Tidewater Community Services Board</t>
  </si>
  <si>
    <t>Positive Changes</t>
  </si>
  <si>
    <t>Elevate Behavioral Health</t>
  </si>
  <si>
    <t>Revelations Behavioral Health</t>
  </si>
  <si>
    <t>Legacy Psychological Services</t>
  </si>
  <si>
    <t>Multisystemic Therapy Masters Established Team</t>
  </si>
  <si>
    <t>Functional Family Therapy Masters Established Team</t>
  </si>
  <si>
    <t>Co-Occurring Therapy for Substance Use</t>
  </si>
  <si>
    <t xml:space="preserve"> Hour </t>
  </si>
  <si>
    <t>Women with Trauma in Recovery Group</t>
  </si>
  <si>
    <t>Dialectical Behavior Therapy</t>
  </si>
  <si>
    <t>Dialectical BehaviorTherapy</t>
  </si>
  <si>
    <t>Met all overarching and service goals</t>
  </si>
  <si>
    <t>Did not meet overarching and service goals</t>
  </si>
  <si>
    <t>Met some overarching and service goals</t>
  </si>
  <si>
    <t>Spark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</si>
</sst>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4">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F0"/>
        <bgColor indexed="64"/>
      </patternFill>
    </fill>
  </fills>
  <borders count="6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27">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165" fontId="0" fillId="0" borderId="0" xfId="0" applyNumberFormat="1"/>
    <xf numFmtId="0" fontId="9" fillId="0" borderId="0" xfId="0" applyFont="1" applyAlignment="1">
      <alignment vertical="center"/>
    </xf>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Alignment="1">
      <alignment wrapText="1"/>
    </xf>
    <xf numFmtId="0" fontId="3" fillId="0" borderId="0" xfId="0" applyFont="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2" borderId="2" xfId="0" applyFont="1" applyFill="1" applyBorder="1" applyAlignment="1">
      <alignment vertical="center"/>
    </xf>
    <xf numFmtId="0" fontId="2" fillId="2" borderId="3" xfId="0" applyFont="1" applyFill="1" applyBorder="1"/>
    <xf numFmtId="0" fontId="3" fillId="0" borderId="0" xfId="0" quotePrefix="1" applyFont="1" applyAlignment="1">
      <alignment vertical="center"/>
    </xf>
    <xf numFmtId="0" fontId="3" fillId="2" borderId="4" xfId="0" applyFont="1" applyFill="1" applyBorder="1" applyAlignment="1">
      <alignment vertical="center"/>
    </xf>
    <xf numFmtId="0" fontId="0" fillId="2" borderId="5" xfId="0" applyFill="1" applyBorder="1"/>
    <xf numFmtId="0" fontId="3" fillId="2" borderId="6" xfId="0" applyFont="1" applyFill="1" applyBorder="1" applyAlignment="1">
      <alignment vertical="center"/>
    </xf>
    <xf numFmtId="0" fontId="0" fillId="2" borderId="7" xfId="0" applyFill="1" applyBorder="1"/>
    <xf numFmtId="14" fontId="3" fillId="0" borderId="0" xfId="0" applyNumberFormat="1" applyFont="1" applyAlignment="1">
      <alignment vertical="center"/>
    </xf>
    <xf numFmtId="2" fontId="3" fillId="0" borderId="0" xfId="0" applyNumberFormat="1" applyFont="1" applyAlignment="1">
      <alignment vertical="center"/>
    </xf>
    <xf numFmtId="0" fontId="0" fillId="2" borderId="8" xfId="0" applyFill="1" applyBorder="1"/>
    <xf numFmtId="0" fontId="0" fillId="2" borderId="4" xfId="0" applyFill="1" applyBorder="1"/>
    <xf numFmtId="0" fontId="3" fillId="0" borderId="0" xfId="0" applyFont="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Alignment="1">
      <alignment vertical="center" wrapText="1"/>
    </xf>
    <xf numFmtId="0" fontId="5" fillId="3" borderId="0" xfId="0" applyFont="1" applyFill="1"/>
    <xf numFmtId="0" fontId="11" fillId="3" borderId="0" xfId="0" applyFont="1" applyFill="1"/>
    <xf numFmtId="0" fontId="0" fillId="4" borderId="0" xfId="0" applyFill="1"/>
    <xf numFmtId="0" fontId="0" fillId="4" borderId="0" xfId="0" applyFill="1" applyAlignment="1">
      <alignment horizontal="center"/>
    </xf>
    <xf numFmtId="164" fontId="0" fillId="4" borderId="0" xfId="0" applyNumberFormat="1" applyFill="1" applyAlignment="1">
      <alignment horizontal="center"/>
    </xf>
    <xf numFmtId="43" fontId="4" fillId="4" borderId="0" xfId="1" applyFont="1" applyFill="1" applyProtection="1"/>
    <xf numFmtId="0" fontId="12" fillId="4" borderId="0" xfId="0" applyFont="1" applyFill="1"/>
    <xf numFmtId="0" fontId="12" fillId="0" borderId="0" xfId="0" applyFont="1"/>
    <xf numFmtId="43" fontId="13" fillId="4" borderId="0" xfId="1" applyFont="1" applyFill="1" applyProtection="1"/>
    <xf numFmtId="0" fontId="14" fillId="4" borderId="0" xfId="0" applyFont="1" applyFill="1" applyAlignment="1">
      <alignment horizontal="center"/>
    </xf>
    <xf numFmtId="0" fontId="15" fillId="4" borderId="0" xfId="0" applyFont="1" applyFill="1"/>
    <xf numFmtId="0" fontId="16" fillId="4" borderId="0" xfId="0" applyFont="1" applyFill="1" applyAlignment="1">
      <alignment horizontal="center"/>
    </xf>
    <xf numFmtId="1" fontId="0" fillId="4" borderId="0" xfId="0" applyNumberFormat="1" applyFill="1" applyAlignment="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lignment horizontal="center"/>
    </xf>
    <xf numFmtId="4" fontId="0" fillId="4" borderId="0" xfId="0" applyNumberFormat="1" applyFill="1" applyAlignment="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Alignment="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44" fontId="10" fillId="5" borderId="19" xfId="2" applyFont="1" applyFill="1" applyBorder="1" applyAlignment="1" applyProtection="1">
      <alignment horizontal="center" vertical="center"/>
    </xf>
    <xf numFmtId="4" fontId="10" fillId="5" borderId="20" xfId="2" applyNumberFormat="1"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5" fillId="3" borderId="0" xfId="0" applyFont="1" applyFill="1" applyAlignment="1">
      <alignment horizontal="center"/>
    </xf>
    <xf numFmtId="0" fontId="8" fillId="3" borderId="0" xfId="0" applyFont="1" applyFill="1"/>
    <xf numFmtId="0" fontId="5" fillId="3" borderId="7" xfId="0" applyFont="1" applyFill="1" applyBorder="1" applyAlignment="1">
      <alignment horizontal="center"/>
    </xf>
    <xf numFmtId="0" fontId="5" fillId="3" borderId="7" xfId="0" applyFont="1" applyFill="1" applyBorder="1"/>
    <xf numFmtId="0" fontId="17" fillId="3" borderId="0" xfId="0" applyFont="1" applyFill="1" applyAlignment="1">
      <alignment horizontal="center"/>
    </xf>
    <xf numFmtId="0" fontId="17" fillId="3" borderId="0" xfId="0" applyFont="1" applyFill="1"/>
    <xf numFmtId="0" fontId="18" fillId="3" borderId="0" xfId="0" applyFont="1" applyFill="1"/>
    <xf numFmtId="44" fontId="8" fillId="3" borderId="0" xfId="2" applyFont="1" applyFill="1" applyBorder="1" applyProtection="1"/>
    <xf numFmtId="0" fontId="8" fillId="3" borderId="0" xfId="0" applyFont="1" applyFill="1" applyAlignment="1">
      <alignment vertical="center"/>
    </xf>
    <xf numFmtId="0" fontId="8" fillId="3" borderId="0" xfId="0" applyFont="1" applyFill="1" applyAlignment="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Alignment="1">
      <alignment vertical="center"/>
    </xf>
    <xf numFmtId="0" fontId="11" fillId="0" borderId="0" xfId="0" applyFont="1"/>
    <xf numFmtId="0" fontId="11" fillId="4" borderId="12" xfId="0" applyFont="1" applyFill="1" applyBorder="1" applyAlignment="1">
      <alignment horizontal="center"/>
    </xf>
    <xf numFmtId="0" fontId="11" fillId="0" borderId="0" xfId="0" applyFont="1" applyAlignment="1">
      <alignment vertical="center"/>
    </xf>
    <xf numFmtId="0" fontId="11" fillId="3" borderId="0" xfId="0" applyFont="1" applyFill="1" applyAlignment="1">
      <alignment horizontal="center"/>
    </xf>
    <xf numFmtId="44" fontId="11" fillId="0" borderId="0" xfId="2" applyFont="1" applyFill="1" applyBorder="1" applyProtection="1"/>
    <xf numFmtId="0" fontId="11" fillId="0" borderId="0" xfId="0" applyFont="1" applyAlignment="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lignment horizontal="center" wrapText="1"/>
    </xf>
    <xf numFmtId="0" fontId="14" fillId="3" borderId="0" xfId="0" applyFont="1" applyFill="1" applyAlignment="1">
      <alignment horizontal="center"/>
    </xf>
    <xf numFmtId="165" fontId="14" fillId="3" borderId="0" xfId="0" applyNumberFormat="1" applyFont="1" applyFill="1" applyAlignment="1">
      <alignment horizontal="center"/>
    </xf>
    <xf numFmtId="165" fontId="11" fillId="3" borderId="0" xfId="0" applyNumberFormat="1" applyFont="1" applyFill="1" applyAlignment="1">
      <alignment horizontal="center"/>
    </xf>
    <xf numFmtId="0" fontId="11" fillId="3" borderId="0" xfId="0" applyFont="1" applyFill="1" applyAlignment="1">
      <alignment horizontal="center" vertical="center"/>
    </xf>
    <xf numFmtId="0" fontId="11" fillId="3" borderId="23"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9" fillId="6" borderId="26" xfId="0" applyFont="1" applyFill="1" applyBorder="1" applyAlignment="1">
      <alignment horizontal="center" wrapText="1"/>
    </xf>
    <xf numFmtId="164" fontId="19" fillId="6" borderId="29" xfId="0" applyNumberFormat="1" applyFont="1" applyFill="1" applyBorder="1" applyAlignment="1">
      <alignment horizontal="center" wrapText="1"/>
    </xf>
    <xf numFmtId="4" fontId="19" fillId="6" borderId="26" xfId="1" applyNumberFormat="1" applyFont="1" applyFill="1" applyBorder="1" applyAlignment="1" applyProtection="1">
      <alignment horizontal="center" wrapText="1"/>
    </xf>
    <xf numFmtId="0" fontId="19" fillId="6" borderId="30" xfId="0" applyFont="1" applyFill="1" applyBorder="1" applyAlignment="1">
      <alignment horizontal="center" wrapText="1"/>
    </xf>
    <xf numFmtId="0" fontId="19" fillId="6" borderId="4" xfId="0" applyFont="1" applyFill="1" applyBorder="1" applyAlignment="1">
      <alignment horizontal="center" wrapText="1"/>
    </xf>
    <xf numFmtId="0" fontId="19" fillId="6" borderId="7" xfId="0" applyFont="1" applyFill="1" applyBorder="1" applyAlignment="1">
      <alignment horizontal="center" wrapText="1"/>
    </xf>
    <xf numFmtId="0" fontId="14" fillId="3" borderId="0" xfId="0" applyFont="1" applyFill="1"/>
    <xf numFmtId="0" fontId="11" fillId="3" borderId="0" xfId="0" applyFont="1" applyFill="1" applyAlignment="1" applyProtection="1">
      <alignment horizontal="center" vertical="center"/>
      <protection locked="0"/>
    </xf>
    <xf numFmtId="0" fontId="15" fillId="3" borderId="0" xfId="0" applyFont="1" applyFill="1"/>
    <xf numFmtId="0" fontId="16" fillId="3" borderId="0" xfId="0" applyFont="1" applyFill="1" applyAlignment="1">
      <alignment horizontal="center"/>
    </xf>
    <xf numFmtId="0" fontId="20" fillId="3" borderId="7" xfId="0" applyFont="1" applyFill="1" applyBorder="1" applyAlignment="1">
      <alignment horizontal="center"/>
    </xf>
    <xf numFmtId="0" fontId="19" fillId="3" borderId="7" xfId="0" applyFont="1" applyFill="1" applyBorder="1" applyAlignment="1">
      <alignment horizontal="center" wrapText="1"/>
    </xf>
    <xf numFmtId="0" fontId="0" fillId="3" borderId="0" xfId="0" applyFill="1"/>
    <xf numFmtId="2" fontId="0" fillId="0" borderId="0" xfId="0" applyNumberFormat="1" applyAlignment="1">
      <alignment horizontal="center"/>
    </xf>
    <xf numFmtId="0" fontId="21" fillId="8" borderId="0" xfId="0" applyFont="1" applyFill="1" applyAlignment="1">
      <alignment horizontal="center" wrapText="1"/>
    </xf>
    <xf numFmtId="2" fontId="21" fillId="8" borderId="0" xfId="0" applyNumberFormat="1" applyFont="1" applyFill="1" applyAlignment="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Alignment="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xf numFmtId="0" fontId="8" fillId="4" borderId="0" xfId="0" applyFont="1" applyFill="1"/>
    <xf numFmtId="0" fontId="8" fillId="0" borderId="0" xfId="0" applyFont="1"/>
    <xf numFmtId="0" fontId="11" fillId="0" borderId="0" xfId="0" applyFont="1" applyAlignment="1">
      <alignment horizontal="center"/>
    </xf>
    <xf numFmtId="0" fontId="19" fillId="6" borderId="29" xfId="0" applyFont="1" applyFill="1" applyBorder="1" applyAlignment="1">
      <alignment horizontal="center" wrapText="1"/>
    </xf>
    <xf numFmtId="14" fontId="19" fillId="6" borderId="29" xfId="0" applyNumberFormat="1" applyFont="1" applyFill="1" applyBorder="1" applyAlignment="1">
      <alignment horizontal="center" wrapText="1"/>
    </xf>
    <xf numFmtId="14" fontId="21" fillId="8" borderId="0" xfId="0" applyNumberFormat="1" applyFont="1" applyFill="1" applyAlignment="1">
      <alignment horizontal="center" wrapText="1"/>
    </xf>
    <xf numFmtId="14" fontId="0" fillId="0" borderId="0" xfId="0" applyNumberFormat="1"/>
    <xf numFmtId="0" fontId="11" fillId="0" borderId="0" xfId="0" applyFont="1" applyAlignment="1">
      <alignment horizontal="left"/>
    </xf>
    <xf numFmtId="0" fontId="11" fillId="4" borderId="0" xfId="0" applyFont="1" applyFill="1" applyAlignment="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lignment horizontal="center" wrapText="1"/>
    </xf>
    <xf numFmtId="2" fontId="21" fillId="8" borderId="2" xfId="0" applyNumberFormat="1" applyFont="1" applyFill="1" applyBorder="1" applyAlignment="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lignment horizontal="center" wrapText="1"/>
    </xf>
    <xf numFmtId="0" fontId="0" fillId="3" borderId="7"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5" xfId="0" applyFont="1" applyFill="1" applyBorder="1" applyAlignment="1">
      <alignment horizontal="center" vertical="center" wrapText="1"/>
    </xf>
    <xf numFmtId="44" fontId="6" fillId="7" borderId="36" xfId="2" applyFont="1" applyFill="1" applyBorder="1" applyAlignment="1">
      <alignment horizontal="center" vertical="center" wrapText="1"/>
    </xf>
    <xf numFmtId="0" fontId="6" fillId="7" borderId="36" xfId="0" applyFont="1" applyFill="1" applyBorder="1" applyAlignment="1">
      <alignment horizontal="center" vertical="center" wrapText="1"/>
    </xf>
    <xf numFmtId="14" fontId="6" fillId="7" borderId="36" xfId="0" applyNumberFormat="1" applyFont="1" applyFill="1" applyBorder="1" applyAlignment="1">
      <alignment horizontal="center" vertical="center" wrapText="1"/>
    </xf>
    <xf numFmtId="0" fontId="11" fillId="5" borderId="5" xfId="0" applyFont="1" applyFill="1" applyBorder="1"/>
    <xf numFmtId="0" fontId="11" fillId="5" borderId="7" xfId="0" applyFont="1" applyFill="1" applyBorder="1"/>
    <xf numFmtId="0" fontId="11" fillId="5" borderId="8" xfId="0" applyFont="1" applyFill="1" applyBorder="1"/>
    <xf numFmtId="44" fontId="11" fillId="5" borderId="0" xfId="2" applyFont="1" applyFill="1" applyBorder="1" applyProtection="1"/>
    <xf numFmtId="44" fontId="11" fillId="5" borderId="12" xfId="2" applyFont="1" applyFill="1" applyBorder="1" applyProtection="1"/>
    <xf numFmtId="0" fontId="11" fillId="5" borderId="32" xfId="0" applyFont="1" applyFill="1" applyBorder="1" applyAlignment="1">
      <alignment vertical="center" wrapText="1"/>
    </xf>
    <xf numFmtId="44" fontId="11" fillId="5" borderId="32" xfId="2" applyFont="1" applyFill="1" applyBorder="1" applyProtection="1"/>
    <xf numFmtId="44" fontId="11" fillId="5" borderId="31" xfId="2" applyFont="1" applyFill="1" applyBorder="1" applyProtection="1"/>
    <xf numFmtId="0" fontId="11" fillId="5" borderId="0" xfId="0" applyFont="1" applyFill="1" applyAlignment="1">
      <alignment vertical="center" wrapText="1"/>
    </xf>
    <xf numFmtId="44" fontId="11" fillId="5" borderId="11" xfId="2" applyFont="1" applyFill="1" applyBorder="1" applyProtection="1"/>
    <xf numFmtId="0" fontId="11" fillId="5" borderId="12" xfId="0" applyFont="1" applyFill="1" applyBorder="1" applyAlignment="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0" fontId="0" fillId="16" borderId="0" xfId="0" applyFill="1"/>
    <xf numFmtId="4" fontId="10" fillId="5" borderId="19" xfId="2" applyNumberFormat="1" applyFont="1" applyFill="1" applyBorder="1" applyAlignment="1" applyProtection="1">
      <alignment horizontal="center" vertical="center"/>
      <protection locked="0"/>
    </xf>
    <xf numFmtId="0" fontId="26" fillId="3" borderId="0" xfId="0" applyFont="1" applyFill="1" applyAlignment="1">
      <alignment horizontal="center"/>
    </xf>
    <xf numFmtId="0" fontId="33" fillId="0" borderId="22" xfId="0" applyFont="1" applyBorder="1" applyAlignment="1">
      <alignment horizontal="center" vertical="center"/>
    </xf>
    <xf numFmtId="0" fontId="33" fillId="0" borderId="15" xfId="0" applyFont="1" applyBorder="1" applyAlignment="1">
      <alignment horizontal="center" vertical="center"/>
    </xf>
    <xf numFmtId="0" fontId="32" fillId="10" borderId="43" xfId="0" applyFont="1" applyFill="1" applyBorder="1" applyAlignment="1">
      <alignment horizontal="center"/>
    </xf>
    <xf numFmtId="0" fontId="32" fillId="10" borderId="48" xfId="0" applyFont="1" applyFill="1" applyBorder="1" applyAlignment="1">
      <alignment horizontal="center"/>
    </xf>
    <xf numFmtId="0" fontId="33" fillId="0" borderId="53" xfId="0" applyFont="1" applyBorder="1" applyAlignment="1">
      <alignment horizontal="center" vertical="center"/>
    </xf>
    <xf numFmtId="0" fontId="33" fillId="3" borderId="49" xfId="0" applyFont="1" applyFill="1" applyBorder="1"/>
    <xf numFmtId="0" fontId="0" fillId="3" borderId="49" xfId="0" applyFill="1" applyBorder="1"/>
    <xf numFmtId="0" fontId="0" fillId="0" borderId="0" xfId="0" applyAlignment="1">
      <alignment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9" xfId="0" applyFont="1" applyBorder="1" applyAlignment="1">
      <alignment horizontal="center" vertical="center"/>
    </xf>
    <xf numFmtId="0" fontId="19" fillId="7" borderId="0" xfId="0" applyFont="1" applyFill="1" applyAlignment="1">
      <alignment horizontal="center"/>
    </xf>
    <xf numFmtId="0" fontId="19" fillId="7" borderId="0" xfId="0" applyFont="1" applyFill="1" applyAlignment="1">
      <alignment horizontal="center" wrapText="1"/>
    </xf>
    <xf numFmtId="0" fontId="41" fillId="3" borderId="12" xfId="0" applyFont="1" applyFill="1" applyBorder="1" applyAlignment="1">
      <alignment horizontal="center" wrapText="1"/>
    </xf>
    <xf numFmtId="0" fontId="41" fillId="3" borderId="0" xfId="0" applyFont="1" applyFill="1" applyAlignment="1">
      <alignment horizontal="center" wrapText="1"/>
    </xf>
    <xf numFmtId="0" fontId="41" fillId="3" borderId="0" xfId="0" applyFont="1" applyFill="1" applyAlignment="1">
      <alignment horizontal="center" vertical="center" wrapText="1"/>
    </xf>
    <xf numFmtId="0" fontId="41" fillId="3" borderId="0" xfId="0" applyFont="1" applyFill="1" applyAlignment="1">
      <alignment wrapText="1"/>
    </xf>
    <xf numFmtId="0" fontId="42" fillId="3" borderId="0" xfId="0" applyFont="1" applyFill="1" applyAlignment="1">
      <alignment wrapText="1"/>
    </xf>
    <xf numFmtId="0" fontId="42" fillId="3" borderId="0" xfId="0" applyFont="1" applyFill="1"/>
    <xf numFmtId="44" fontId="42" fillId="3" borderId="0" xfId="2" applyFont="1" applyFill="1" applyBorder="1" applyProtection="1"/>
    <xf numFmtId="0" fontId="43" fillId="3" borderId="0" xfId="0" applyFont="1" applyFill="1"/>
    <xf numFmtId="0" fontId="43" fillId="3" borderId="0" xfId="0" applyFont="1" applyFill="1" applyAlignment="1">
      <alignment horizontal="center" wrapText="1"/>
    </xf>
    <xf numFmtId="0" fontId="43" fillId="3" borderId="0" xfId="0" applyFont="1" applyFill="1" applyAlignment="1">
      <alignment wrapText="1"/>
    </xf>
    <xf numFmtId="0" fontId="41" fillId="3" borderId="0" xfId="0" applyFont="1" applyFill="1"/>
    <xf numFmtId="0" fontId="0" fillId="3" borderId="0" xfId="0" applyFill="1" applyAlignment="1">
      <alignment wrapText="1"/>
    </xf>
    <xf numFmtId="0" fontId="27" fillId="10" borderId="51" xfId="0" applyFont="1" applyFill="1" applyBorder="1" applyAlignment="1">
      <alignment horizontal="center" wrapText="1"/>
    </xf>
    <xf numFmtId="0" fontId="45" fillId="5" borderId="44"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19" borderId="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33" fillId="3" borderId="49" xfId="0" applyFont="1" applyFill="1" applyBorder="1" applyAlignment="1">
      <alignment wrapText="1"/>
    </xf>
    <xf numFmtId="0" fontId="27" fillId="10" borderId="54" xfId="0" applyFont="1" applyFill="1" applyBorder="1" applyAlignment="1">
      <alignment horizontal="center" wrapText="1"/>
    </xf>
    <xf numFmtId="0" fontId="38" fillId="18" borderId="0" xfId="4" applyFont="1" applyFill="1" applyBorder="1" applyAlignment="1">
      <alignment horizontal="center" vertical="center" wrapText="1"/>
    </xf>
    <xf numFmtId="0" fontId="39" fillId="18" borderId="3" xfId="4" applyFont="1" applyFill="1" applyBorder="1" applyAlignment="1">
      <alignment horizontal="center" vertical="center" wrapText="1"/>
    </xf>
    <xf numFmtId="0" fontId="40" fillId="15" borderId="49" xfId="4" applyFont="1" applyFill="1" applyBorder="1" applyAlignment="1">
      <alignment horizontal="center" vertical="center" wrapText="1"/>
    </xf>
    <xf numFmtId="0" fontId="44" fillId="19"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39" fillId="6" borderId="26" xfId="4" applyFont="1" applyFill="1" applyBorder="1" applyAlignment="1" applyProtection="1">
      <alignment horizontal="center" wrapText="1"/>
      <protection locked="0"/>
    </xf>
    <xf numFmtId="0" fontId="39" fillId="6" borderId="27" xfId="4" applyFont="1" applyFill="1" applyBorder="1" applyAlignment="1" applyProtection="1">
      <alignment horizontal="center" wrapText="1"/>
      <protection locked="0"/>
    </xf>
    <xf numFmtId="0" fontId="39" fillId="6" borderId="28" xfId="4" applyFont="1" applyFill="1" applyBorder="1" applyAlignment="1" applyProtection="1">
      <alignment horizontal="center" wrapText="1"/>
      <protection locked="0"/>
    </xf>
    <xf numFmtId="164" fontId="39" fillId="6" borderId="29" xfId="4" applyNumberFormat="1" applyFont="1" applyFill="1" applyBorder="1" applyAlignment="1" applyProtection="1">
      <alignment horizontal="center" wrapText="1"/>
      <protection locked="0"/>
    </xf>
    <xf numFmtId="4" fontId="39" fillId="6" borderId="26" xfId="4" applyNumberFormat="1" applyFont="1" applyFill="1" applyBorder="1" applyAlignment="1" applyProtection="1">
      <alignment horizontal="center" wrapText="1"/>
      <protection locked="0"/>
    </xf>
    <xf numFmtId="43" fontId="39" fillId="6" borderId="26" xfId="4" applyNumberFormat="1"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xf numFmtId="0" fontId="0" fillId="16" borderId="0" xfId="0" applyFill="1" applyAlignment="1">
      <alignment horizontal="left" vertical="center"/>
    </xf>
    <xf numFmtId="0" fontId="11" fillId="16" borderId="0" xfId="0" applyFont="1" applyFill="1" applyAlignment="1">
      <alignment vertical="center" wrapText="1"/>
    </xf>
    <xf numFmtId="0" fontId="11" fillId="16" borderId="0" xfId="0" applyFont="1" applyFill="1" applyAlignment="1">
      <alignment horizontal="left"/>
    </xf>
    <xf numFmtId="0" fontId="11" fillId="5" borderId="58" xfId="0" applyFont="1" applyFill="1" applyBorder="1" applyAlignment="1">
      <alignment vertical="center"/>
    </xf>
    <xf numFmtId="0" fontId="11" fillId="5" borderId="6" xfId="0" applyFont="1" applyFill="1" applyBorder="1" applyAlignment="1">
      <alignment vertical="center"/>
    </xf>
    <xf numFmtId="0" fontId="11" fillId="5" borderId="58" xfId="0" applyFont="1" applyFill="1" applyBorder="1"/>
    <xf numFmtId="0" fontId="11" fillId="5" borderId="4" xfId="0" applyFont="1" applyFill="1" applyBorder="1"/>
    <xf numFmtId="0" fontId="11" fillId="5" borderId="6" xfId="0" applyFont="1" applyFill="1" applyBorder="1"/>
    <xf numFmtId="0" fontId="11" fillId="20" borderId="11" xfId="0" applyFont="1" applyFill="1" applyBorder="1"/>
    <xf numFmtId="0" fontId="0" fillId="5" borderId="58"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58" xfId="0" applyFill="1" applyBorder="1"/>
    <xf numFmtId="0" fontId="0" fillId="5" borderId="4" xfId="0" applyFill="1" applyBorder="1"/>
    <xf numFmtId="0" fontId="0" fillId="4" borderId="3" xfId="0" applyFill="1" applyBorder="1" applyAlignment="1">
      <alignment horizontal="left" vertical="center"/>
    </xf>
    <xf numFmtId="0" fontId="0" fillId="4" borderId="5" xfId="0"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xf>
    <xf numFmtId="0" fontId="11" fillId="9" borderId="0" xfId="0" applyFont="1" applyFill="1" applyAlignment="1">
      <alignment vertical="center" wrapText="1"/>
    </xf>
    <xf numFmtId="0" fontId="11" fillId="9" borderId="0" xfId="0" applyFont="1" applyFill="1"/>
    <xf numFmtId="0" fontId="11" fillId="9" borderId="11" xfId="0" applyFont="1" applyFill="1" applyBorder="1"/>
    <xf numFmtId="44" fontId="11" fillId="9" borderId="0" xfId="2" applyFont="1" applyFill="1" applyBorder="1" applyProtection="1"/>
    <xf numFmtId="44" fontId="11" fillId="9" borderId="11" xfId="2" applyFont="1" applyFill="1" applyBorder="1" applyProtection="1"/>
    <xf numFmtId="0" fontId="11" fillId="9" borderId="12" xfId="0" applyFont="1" applyFill="1" applyBorder="1" applyAlignment="1">
      <alignment vertical="center" wrapText="1"/>
    </xf>
    <xf numFmtId="0" fontId="1" fillId="9" borderId="1" xfId="3" applyFont="1" applyFill="1" applyBorder="1" applyAlignment="1">
      <alignment wrapText="1"/>
    </xf>
    <xf numFmtId="0" fontId="49" fillId="9" borderId="0" xfId="0" applyFont="1" applyFill="1" applyAlignment="1">
      <alignment vertical="center" wrapText="1"/>
    </xf>
    <xf numFmtId="0" fontId="49" fillId="5" borderId="0" xfId="0" applyFont="1" applyFill="1" applyAlignment="1">
      <alignment vertical="center" wrapText="1"/>
    </xf>
    <xf numFmtId="0" fontId="50" fillId="9" borderId="0" xfId="3" applyFont="1" applyFill="1" applyAlignment="1">
      <alignment wrapText="1"/>
    </xf>
    <xf numFmtId="0" fontId="11" fillId="9" borderId="12" xfId="0" applyFont="1" applyFill="1" applyBorder="1"/>
    <xf numFmtId="0" fontId="11" fillId="9" borderId="13" xfId="0" applyFont="1" applyFill="1" applyBorder="1"/>
    <xf numFmtId="0" fontId="44" fillId="7" borderId="2" xfId="4" applyFont="1" applyFill="1" applyBorder="1" applyAlignment="1" applyProtection="1">
      <alignment horizontal="center"/>
      <protection locked="0"/>
    </xf>
    <xf numFmtId="168" fontId="24" fillId="2" borderId="9" xfId="0" applyNumberFormat="1" applyFont="1" applyFill="1" applyBorder="1" applyAlignment="1">
      <alignment horizontal="center"/>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43" fontId="13" fillId="4" borderId="0" xfId="1" applyFont="1" applyFill="1" applyAlignment="1" applyProtection="1"/>
    <xf numFmtId="43" fontId="4" fillId="4" borderId="0" xfId="1" applyFont="1" applyFill="1" applyAlignment="1" applyProtection="1"/>
    <xf numFmtId="0" fontId="10" fillId="5" borderId="64" xfId="1" applyNumberFormat="1" applyFont="1" applyFill="1" applyBorder="1" applyAlignment="1" applyProtection="1">
      <alignment horizontal="center" vertical="center" wrapText="1"/>
      <protection locked="0"/>
    </xf>
    <xf numFmtId="0" fontId="10" fillId="5" borderId="65" xfId="1" applyNumberFormat="1" applyFont="1" applyFill="1" applyBorder="1" applyAlignment="1" applyProtection="1">
      <alignment horizontal="center" vertical="center" wrapText="1"/>
      <protection locked="0"/>
    </xf>
    <xf numFmtId="0" fontId="13" fillId="3" borderId="2" xfId="0" applyFont="1" applyFill="1" applyBorder="1" applyAlignment="1" applyProtection="1">
      <alignment horizontal="center" vertical="center" wrapText="1"/>
      <protection locked="0"/>
    </xf>
    <xf numFmtId="0" fontId="11" fillId="21" borderId="5" xfId="0" applyFont="1" applyFill="1" applyBorder="1"/>
    <xf numFmtId="0" fontId="11" fillId="21" borderId="32" xfId="0" applyFont="1" applyFill="1" applyBorder="1"/>
    <xf numFmtId="0" fontId="11" fillId="21" borderId="31" xfId="0" applyFont="1" applyFill="1" applyBorder="1"/>
    <xf numFmtId="0" fontId="11" fillId="21" borderId="7" xfId="0" applyFont="1" applyFill="1" applyBorder="1"/>
    <xf numFmtId="0" fontId="49" fillId="21" borderId="0" xfId="0" applyFont="1" applyFill="1"/>
    <xf numFmtId="0" fontId="11" fillId="21" borderId="0" xfId="0" applyFont="1" applyFill="1"/>
    <xf numFmtId="0" fontId="11" fillId="21" borderId="11" xfId="0" applyFont="1" applyFill="1" applyBorder="1"/>
    <xf numFmtId="0" fontId="11" fillId="21" borderId="8" xfId="0" applyFont="1" applyFill="1" applyBorder="1"/>
    <xf numFmtId="0" fontId="11" fillId="21" borderId="12" xfId="0" applyFont="1" applyFill="1" applyBorder="1"/>
    <xf numFmtId="0" fontId="11" fillId="21" borderId="13" xfId="0" applyFont="1" applyFill="1" applyBorder="1"/>
    <xf numFmtId="0" fontId="49" fillId="21" borderId="0" xfId="0" applyFont="1" applyFill="1" applyAlignment="1">
      <alignment vertical="center" wrapText="1"/>
    </xf>
    <xf numFmtId="0" fontId="11" fillId="21" borderId="0" xfId="0" applyFont="1" applyFill="1" applyAlignment="1">
      <alignment vertical="center" wrapText="1"/>
    </xf>
    <xf numFmtId="0" fontId="11" fillId="21" borderId="11" xfId="0" applyFont="1" applyFill="1" applyBorder="1" applyAlignment="1">
      <alignment vertical="center" wrapText="1"/>
    </xf>
    <xf numFmtId="0" fontId="11" fillId="21" borderId="12" xfId="0" applyFont="1" applyFill="1" applyBorder="1" applyAlignment="1">
      <alignment vertical="center" wrapText="1"/>
    </xf>
    <xf numFmtId="0" fontId="11" fillId="21" borderId="13" xfId="0" applyFont="1" applyFill="1" applyBorder="1" applyAlignment="1">
      <alignment vertical="center" wrapText="1"/>
    </xf>
    <xf numFmtId="0" fontId="11" fillId="22" borderId="0" xfId="0" applyFont="1" applyFill="1"/>
    <xf numFmtId="0" fontId="11" fillId="22" borderId="0" xfId="0" applyFont="1" applyFill="1" applyAlignment="1">
      <alignment vertical="center" wrapText="1"/>
    </xf>
    <xf numFmtId="0" fontId="11" fillId="22" borderId="5" xfId="0" applyFont="1" applyFill="1" applyBorder="1"/>
    <xf numFmtId="0" fontId="11" fillId="22" borderId="32" xfId="0" applyFont="1" applyFill="1" applyBorder="1"/>
    <xf numFmtId="0" fontId="11" fillId="22" borderId="31" xfId="0" applyFont="1" applyFill="1" applyBorder="1"/>
    <xf numFmtId="0" fontId="11" fillId="22" borderId="7" xfId="0" applyFont="1" applyFill="1" applyBorder="1"/>
    <xf numFmtId="0" fontId="11" fillId="22" borderId="11" xfId="0" applyFont="1" applyFill="1" applyBorder="1"/>
    <xf numFmtId="0" fontId="11" fillId="22" borderId="8" xfId="0" applyFont="1" applyFill="1" applyBorder="1"/>
    <xf numFmtId="0" fontId="11" fillId="22" borderId="12" xfId="0" applyFont="1" applyFill="1" applyBorder="1"/>
    <xf numFmtId="44" fontId="11" fillId="22" borderId="12" xfId="2" applyFont="1" applyFill="1" applyBorder="1" applyProtection="1"/>
    <xf numFmtId="0" fontId="11" fillId="22" borderId="13" xfId="0" applyFont="1" applyFill="1" applyBorder="1"/>
    <xf numFmtId="0" fontId="11" fillId="22" borderId="32" xfId="0" applyFont="1" applyFill="1" applyBorder="1" applyAlignment="1">
      <alignment vertical="center" wrapText="1"/>
    </xf>
    <xf numFmtId="44" fontId="11" fillId="22" borderId="32" xfId="2" applyFont="1" applyFill="1" applyBorder="1" applyProtection="1"/>
    <xf numFmtId="44" fontId="11" fillId="22" borderId="31" xfId="2" applyFont="1" applyFill="1" applyBorder="1" applyProtection="1"/>
    <xf numFmtId="44" fontId="11" fillId="22" borderId="0" xfId="2" applyFont="1" applyFill="1" applyBorder="1" applyProtection="1"/>
    <xf numFmtId="44" fontId="11" fillId="22" borderId="11" xfId="2" applyFont="1" applyFill="1" applyBorder="1" applyProtection="1"/>
    <xf numFmtId="0" fontId="11" fillId="22" borderId="12" xfId="0" applyFont="1" applyFill="1" applyBorder="1" applyAlignment="1">
      <alignment vertical="center" wrapText="1"/>
    </xf>
    <xf numFmtId="44" fontId="11" fillId="22" borderId="13" xfId="2" applyFont="1" applyFill="1" applyBorder="1" applyProtection="1"/>
    <xf numFmtId="0" fontId="49" fillId="22" borderId="0" xfId="0" applyFont="1" applyFill="1" applyAlignment="1">
      <alignment vertical="center" wrapText="1"/>
    </xf>
    <xf numFmtId="0" fontId="11" fillId="22" borderId="4" xfId="0" quotePrefix="1" applyFont="1" applyFill="1" applyBorder="1" applyAlignment="1">
      <alignment horizontal="left" vertical="center"/>
    </xf>
    <xf numFmtId="0" fontId="11" fillId="22" borderId="4" xfId="0" applyFont="1" applyFill="1" applyBorder="1" applyAlignment="1">
      <alignment horizontal="left" vertical="center"/>
    </xf>
    <xf numFmtId="0" fontId="11" fillId="22" borderId="6" xfId="0" applyFont="1" applyFill="1" applyBorder="1" applyAlignment="1">
      <alignment horizontal="left"/>
    </xf>
    <xf numFmtId="0" fontId="11" fillId="20" borderId="0" xfId="0" applyFont="1" applyFill="1"/>
    <xf numFmtId="0" fontId="11" fillId="4" borderId="0" xfId="0" applyFont="1" applyFill="1" applyAlignment="1">
      <alignment horizontal="left" vertical="top"/>
    </xf>
    <xf numFmtId="0" fontId="11" fillId="23" borderId="5" xfId="0" applyFont="1" applyFill="1" applyBorder="1"/>
    <xf numFmtId="0" fontId="11" fillId="23" borderId="11" xfId="0" applyFont="1" applyFill="1" applyBorder="1"/>
    <xf numFmtId="0" fontId="11" fillId="23" borderId="7" xfId="0" applyFont="1" applyFill="1" applyBorder="1"/>
    <xf numFmtId="0" fontId="49" fillId="23" borderId="7" xfId="0" applyFont="1" applyFill="1" applyBorder="1"/>
    <xf numFmtId="0" fontId="11" fillId="23" borderId="32" xfId="0" applyFont="1" applyFill="1" applyBorder="1"/>
    <xf numFmtId="0" fontId="11" fillId="23" borderId="31" xfId="0" applyFont="1" applyFill="1" applyBorder="1"/>
    <xf numFmtId="0" fontId="49" fillId="23" borderId="0" xfId="0" applyFont="1" applyFill="1"/>
    <xf numFmtId="0" fontId="11" fillId="23" borderId="0" xfId="0" applyFont="1" applyFill="1"/>
    <xf numFmtId="0" fontId="49" fillId="23" borderId="5" xfId="0" applyFont="1" applyFill="1" applyBorder="1"/>
    <xf numFmtId="0" fontId="49" fillId="23" borderId="0" xfId="0" applyFont="1" applyFill="1" applyAlignment="1">
      <alignment vertical="center" wrapText="1"/>
    </xf>
    <xf numFmtId="0" fontId="11" fillId="23" borderId="0" xfId="0" applyFont="1" applyFill="1" applyAlignment="1">
      <alignment vertical="center" wrapText="1"/>
    </xf>
    <xf numFmtId="0" fontId="11" fillId="23" borderId="32" xfId="0" applyFont="1" applyFill="1" applyBorder="1" applyAlignment="1">
      <alignment vertical="center" wrapText="1"/>
    </xf>
    <xf numFmtId="0" fontId="11" fillId="23" borderId="31" xfId="0" applyFont="1" applyFill="1" applyBorder="1" applyAlignment="1">
      <alignment vertical="center" wrapText="1"/>
    </xf>
    <xf numFmtId="8" fontId="11" fillId="23" borderId="0" xfId="0" applyNumberFormat="1" applyFont="1" applyFill="1"/>
    <xf numFmtId="0" fontId="11" fillId="23" borderId="12" xfId="0" applyFont="1" applyFill="1" applyBorder="1"/>
    <xf numFmtId="0" fontId="11" fillId="23" borderId="13" xfId="0" applyFont="1" applyFill="1" applyBorder="1"/>
    <xf numFmtId="0" fontId="11" fillId="23" borderId="8" xfId="0" applyFont="1" applyFill="1" applyBorder="1"/>
    <xf numFmtId="0" fontId="11" fillId="23" borderId="12" xfId="0" applyFont="1" applyFill="1" applyBorder="1" applyAlignment="1">
      <alignment vertical="center" wrapText="1"/>
    </xf>
    <xf numFmtId="0" fontId="11" fillId="23" borderId="13" xfId="0" applyFont="1" applyFill="1" applyBorder="1" applyAlignment="1">
      <alignment vertical="center" wrapText="1"/>
    </xf>
    <xf numFmtId="0" fontId="36" fillId="13" borderId="0" xfId="4" applyFill="1" applyBorder="1" applyAlignment="1">
      <alignment horizontal="center" vertical="center" wrapText="1"/>
    </xf>
    <xf numFmtId="0" fontId="36" fillId="13" borderId="3" xfId="4" applyFill="1" applyBorder="1" applyAlignment="1">
      <alignment horizontal="center" vertical="center" wrapText="1"/>
    </xf>
    <xf numFmtId="8" fontId="11" fillId="22" borderId="0" xfId="0" applyNumberFormat="1" applyFont="1" applyFill="1"/>
    <xf numFmtId="8" fontId="11" fillId="9" borderId="0" xfId="0" applyNumberFormat="1" applyFont="1" applyFill="1"/>
    <xf numFmtId="8" fontId="11" fillId="5" borderId="12" xfId="2" applyNumberFormat="1" applyFont="1" applyFill="1" applyBorder="1" applyProtection="1"/>
    <xf numFmtId="0" fontId="1" fillId="9" borderId="0" xfId="3" applyFont="1" applyFill="1" applyAlignment="1">
      <alignment wrapText="1"/>
    </xf>
    <xf numFmtId="0" fontId="11" fillId="9" borderId="1" xfId="0" applyFont="1" applyFill="1" applyBorder="1" applyAlignment="1">
      <alignment vertical="center" wrapText="1"/>
    </xf>
    <xf numFmtId="0" fontId="11" fillId="0" borderId="7" xfId="0" applyFont="1" applyBorder="1"/>
    <xf numFmtId="0" fontId="11" fillId="0" borderId="11" xfId="0" applyFont="1" applyBorder="1"/>
    <xf numFmtId="8" fontId="11" fillId="21" borderId="0" xfId="0" applyNumberFormat="1" applyFont="1" applyFill="1"/>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68" fontId="24" fillId="2" borderId="0" xfId="0" applyNumberFormat="1" applyFont="1" applyFill="1" applyAlignment="1">
      <alignment horizontal="center"/>
    </xf>
    <xf numFmtId="0" fontId="23" fillId="2" borderId="7" xfId="0" applyFont="1" applyFill="1" applyBorder="1" applyAlignment="1">
      <alignment horizontal="center"/>
    </xf>
    <xf numFmtId="0" fontId="23" fillId="2" borderId="0" xfId="0" applyFont="1" applyFill="1" applyAlignment="1">
      <alignment horizontal="center"/>
    </xf>
    <xf numFmtId="0" fontId="25" fillId="2" borderId="7" xfId="0" applyFont="1" applyFill="1" applyBorder="1" applyAlignment="1">
      <alignment horizontal="center"/>
    </xf>
    <xf numFmtId="0" fontId="25" fillId="2" borderId="0" xfId="0" applyFont="1" applyFill="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3" xfId="4" applyFont="1" applyFill="1" applyBorder="1" applyAlignment="1" applyProtection="1">
      <alignment horizontal="center"/>
      <protection locked="0"/>
    </xf>
    <xf numFmtId="0" fontId="44" fillId="7" borderId="9"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16" fillId="3" borderId="0" xfId="0" applyFont="1" applyFill="1" applyAlignment="1">
      <alignment horizontal="center"/>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31" fillId="7" borderId="5" xfId="0" applyFont="1" applyFill="1" applyBorder="1" applyAlignment="1">
      <alignment horizontal="center"/>
    </xf>
    <xf numFmtId="0" fontId="31" fillId="7" borderId="32" xfId="0" applyFont="1" applyFill="1" applyBorder="1" applyAlignment="1">
      <alignment horizontal="center"/>
    </xf>
    <xf numFmtId="0" fontId="31" fillId="7" borderId="31" xfId="0" applyFont="1" applyFill="1" applyBorder="1" applyAlignment="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46" fillId="3" borderId="7" xfId="4" applyFont="1" applyFill="1" applyBorder="1" applyAlignment="1" applyProtection="1">
      <alignment horizontal="center" vertical="center"/>
      <protection locked="0"/>
    </xf>
    <xf numFmtId="0" fontId="46" fillId="3" borderId="39" xfId="4" applyFont="1" applyFill="1" applyBorder="1" applyAlignment="1" applyProtection="1">
      <alignment horizontal="center" vertical="center"/>
      <protection locked="0"/>
    </xf>
    <xf numFmtId="164" fontId="28" fillId="3" borderId="7" xfId="0" applyNumberFormat="1" applyFont="1" applyFill="1" applyBorder="1" applyAlignment="1">
      <alignment horizontal="center" vertical="center"/>
    </xf>
    <xf numFmtId="164" fontId="28" fillId="3" borderId="39" xfId="0" applyNumberFormat="1" applyFont="1" applyFill="1" applyBorder="1" applyAlignment="1">
      <alignment horizontal="center" vertical="center"/>
    </xf>
    <xf numFmtId="164" fontId="28" fillId="3" borderId="8" xfId="0" applyNumberFormat="1" applyFont="1" applyFill="1" applyBorder="1" applyAlignment="1">
      <alignment horizontal="center" vertical="center"/>
    </xf>
    <xf numFmtId="164" fontId="28" fillId="3" borderId="41" xfId="0" applyNumberFormat="1" applyFont="1" applyFill="1" applyBorder="1" applyAlignment="1">
      <alignment horizontal="center" vertical="center"/>
    </xf>
    <xf numFmtId="1" fontId="30" fillId="7" borderId="38" xfId="0" applyNumberFormat="1" applyFont="1" applyFill="1" applyBorder="1" applyAlignment="1">
      <alignment horizontal="center" vertical="center"/>
    </xf>
    <xf numFmtId="1" fontId="30" fillId="7" borderId="39"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xf>
    <xf numFmtId="43" fontId="28" fillId="3" borderId="37" xfId="1" applyFont="1" applyFill="1" applyBorder="1" applyAlignment="1" applyProtection="1">
      <alignment horizontal="center" vertical="center"/>
    </xf>
    <xf numFmtId="43" fontId="28" fillId="3" borderId="42" xfId="1" applyFont="1" applyFill="1" applyBorder="1" applyAlignment="1" applyProtection="1">
      <alignment horizontal="center" vertical="center"/>
    </xf>
    <xf numFmtId="7" fontId="30" fillId="7" borderId="38"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0"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0" fontId="29" fillId="11" borderId="38"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left" vertical="center" wrapText="1"/>
    </xf>
    <xf numFmtId="0" fontId="44" fillId="18" borderId="48" xfId="4" applyFont="1" applyFill="1" applyBorder="1" applyAlignment="1">
      <alignment horizontal="center" vertical="center"/>
    </xf>
    <xf numFmtId="0" fontId="44" fillId="18" borderId="49" xfId="4" applyFont="1" applyFill="1" applyBorder="1" applyAlignment="1">
      <alignment horizontal="center" vertical="center"/>
    </xf>
    <xf numFmtId="0" fontId="44" fillId="18" borderId="50" xfId="4" applyFont="1" applyFill="1" applyBorder="1" applyAlignment="1">
      <alignment horizontal="center" vertical="center"/>
    </xf>
    <xf numFmtId="0" fontId="27" fillId="10" borderId="48" xfId="0" applyFont="1" applyFill="1" applyBorder="1" applyAlignment="1">
      <alignment horizontal="center"/>
    </xf>
    <xf numFmtId="0" fontId="27" fillId="10" borderId="49" xfId="0" applyFont="1" applyFill="1" applyBorder="1" applyAlignment="1">
      <alignment horizontal="center"/>
    </xf>
    <xf numFmtId="0" fontId="27" fillId="10" borderId="50" xfId="0" applyFont="1" applyFill="1" applyBorder="1" applyAlignment="1">
      <alignment horizontal="center"/>
    </xf>
    <xf numFmtId="0" fontId="0" fillId="0" borderId="60" xfId="0" applyBorder="1" applyAlignment="1">
      <alignment horizontal="left" vertical="center"/>
    </xf>
    <xf numFmtId="0" fontId="0" fillId="0" borderId="61" xfId="0" applyBorder="1" applyAlignment="1">
      <alignment horizontal="left" vertical="center"/>
    </xf>
    <xf numFmtId="0" fontId="44" fillId="13" borderId="48" xfId="4" applyFont="1" applyFill="1" applyBorder="1" applyAlignment="1">
      <alignment horizontal="center" vertical="center"/>
    </xf>
    <xf numFmtId="0" fontId="44" fillId="13" borderId="49" xfId="4" applyFont="1" applyFill="1" applyBorder="1" applyAlignment="1">
      <alignment horizontal="center" vertical="center"/>
    </xf>
    <xf numFmtId="0" fontId="44" fillId="13" borderId="50" xfId="4" applyFont="1" applyFill="1" applyBorder="1" applyAlignment="1">
      <alignment horizontal="center" vertical="center"/>
    </xf>
    <xf numFmtId="0" fontId="0" fillId="0" borderId="6" xfId="0" applyBorder="1" applyAlignment="1">
      <alignment horizontal="left" vertical="center" wrapText="1"/>
    </xf>
    <xf numFmtId="0" fontId="34" fillId="3" borderId="62" xfId="0" applyFont="1" applyFill="1" applyBorder="1" applyAlignment="1">
      <alignment horizontal="left" wrapText="1"/>
    </xf>
    <xf numFmtId="0" fontId="34" fillId="3" borderId="44" xfId="0" applyFont="1" applyFill="1" applyBorder="1" applyAlignment="1">
      <alignment horizontal="left" wrapText="1"/>
    </xf>
    <xf numFmtId="0" fontId="34" fillId="3" borderId="63" xfId="0" applyFont="1" applyFill="1" applyBorder="1" applyAlignment="1">
      <alignment horizontal="left" wrapText="1"/>
    </xf>
    <xf numFmtId="0" fontId="0" fillId="0" borderId="51" xfId="0" applyBorder="1" applyAlignment="1">
      <alignment horizontal="left" vertical="center"/>
    </xf>
    <xf numFmtId="0" fontId="0" fillId="0" borderId="57" xfId="0" applyBorder="1" applyAlignment="1">
      <alignment horizontal="left" vertical="center"/>
    </xf>
    <xf numFmtId="0" fontId="26" fillId="17" borderId="48" xfId="0" applyFont="1" applyFill="1" applyBorder="1" applyAlignment="1">
      <alignment horizontal="center"/>
    </xf>
    <xf numFmtId="0" fontId="26" fillId="17" borderId="49" xfId="0" applyFont="1" applyFill="1" applyBorder="1" applyAlignment="1">
      <alignment horizontal="center"/>
    </xf>
    <xf numFmtId="0" fontId="26" fillId="17" borderId="50" xfId="0" applyFont="1" applyFill="1" applyBorder="1" applyAlignment="1">
      <alignment horizontal="center"/>
    </xf>
    <xf numFmtId="0" fontId="32" fillId="11" borderId="48" xfId="0" applyFont="1" applyFill="1" applyBorder="1" applyAlignment="1">
      <alignment horizontal="center"/>
    </xf>
    <xf numFmtId="0" fontId="32" fillId="11" borderId="49" xfId="0" applyFont="1" applyFill="1" applyBorder="1" applyAlignment="1">
      <alignment horizontal="center"/>
    </xf>
    <xf numFmtId="0" fontId="32" fillId="11" borderId="50" xfId="0" applyFont="1" applyFill="1" applyBorder="1" applyAlignment="1">
      <alignment horizontal="center"/>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5" fillId="15" borderId="48" xfId="4" applyFont="1" applyFill="1" applyBorder="1" applyAlignment="1">
      <alignment horizontal="center" vertical="center"/>
    </xf>
    <xf numFmtId="0" fontId="45" fillId="15" borderId="49" xfId="4" applyFont="1" applyFill="1" applyBorder="1" applyAlignment="1">
      <alignment horizontal="center" vertical="center"/>
    </xf>
    <xf numFmtId="0" fontId="45" fillId="15" borderId="50" xfId="4" applyFont="1" applyFill="1" applyBorder="1" applyAlignment="1">
      <alignment horizontal="center" vertical="center"/>
    </xf>
    <xf numFmtId="0" fontId="34" fillId="3" borderId="62" xfId="0" applyFont="1" applyFill="1" applyBorder="1" applyAlignment="1">
      <alignment horizontal="left"/>
    </xf>
    <xf numFmtId="0" fontId="34" fillId="3" borderId="44" xfId="0" applyFont="1" applyFill="1" applyBorder="1" applyAlignment="1">
      <alignment horizontal="left"/>
    </xf>
    <xf numFmtId="0" fontId="34" fillId="3" borderId="63"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6" xfId="0" applyFont="1" applyBorder="1" applyAlignment="1">
      <alignment horizontal="left" vertical="center" wrapText="1"/>
    </xf>
    <xf numFmtId="0" fontId="10" fillId="0" borderId="5" xfId="0" applyFont="1" applyBorder="1" applyAlignment="1">
      <alignment horizontal="left" vertical="center" wrapText="1"/>
    </xf>
    <xf numFmtId="0" fontId="10" fillId="0" borderId="32" xfId="0" applyFont="1" applyBorder="1" applyAlignment="1">
      <alignment horizontal="left" vertical="center" wrapText="1"/>
    </xf>
    <xf numFmtId="0" fontId="10" fillId="0" borderId="47" xfId="0" applyFont="1" applyBorder="1" applyAlignment="1">
      <alignment horizontal="left" vertical="center" wrapText="1"/>
    </xf>
    <xf numFmtId="0" fontId="0" fillId="0" borderId="6"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0" fillId="0" borderId="52"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2" xfId="0" applyBorder="1" applyAlignment="1">
      <alignment horizontal="left" vertical="center"/>
    </xf>
    <xf numFmtId="14" fontId="3" fillId="0" borderId="0" xfId="0" applyNumberFormat="1" applyFont="1" applyAlignment="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241459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5" x14ac:dyDescent="0.25"/>
  <cols>
    <col min="2" max="2" width="13.5703125" customWidth="1"/>
    <col min="3" max="3" width="16.42578125" customWidth="1"/>
    <col min="5" max="5" width="11.28515625" customWidth="1"/>
    <col min="6" max="6" width="11.5703125" customWidth="1"/>
    <col min="7" max="7" width="14.28515625" customWidth="1"/>
    <col min="8" max="8" width="16.7109375" customWidth="1"/>
    <col min="9" max="9" width="15.5703125" customWidth="1"/>
  </cols>
  <sheetData>
    <row r="1" spans="1:9" ht="31.5" x14ac:dyDescent="0.5">
      <c r="A1" s="330">
        <f>Activity!L4</f>
        <v>0</v>
      </c>
      <c r="B1" s="331"/>
      <c r="C1" s="331"/>
      <c r="D1" s="331"/>
      <c r="E1" s="331"/>
      <c r="F1" s="331"/>
      <c r="G1" s="331"/>
      <c r="H1" s="331"/>
      <c r="I1" s="332"/>
    </row>
    <row r="2" spans="1:9" ht="5.25" customHeight="1" x14ac:dyDescent="0.25">
      <c r="A2" s="141"/>
      <c r="B2" s="112"/>
      <c r="C2" s="112"/>
      <c r="D2" s="112"/>
      <c r="E2" s="112"/>
      <c r="F2" s="112"/>
      <c r="G2" s="112"/>
      <c r="H2" s="112"/>
      <c r="I2" s="142"/>
    </row>
    <row r="3" spans="1:9" ht="26.25" x14ac:dyDescent="0.4">
      <c r="A3" s="333" t="str">
        <f>"Billing by CSU for the Month of "</f>
        <v xml:space="preserve">Billing by CSU for the Month of </v>
      </c>
      <c r="B3" s="334"/>
      <c r="C3" s="334"/>
      <c r="D3" s="334"/>
      <c r="E3" s="334"/>
      <c r="F3" s="334"/>
      <c r="G3" s="335">
        <f>Activity!J3</f>
        <v>45839</v>
      </c>
      <c r="H3" s="335"/>
      <c r="I3" s="336"/>
    </row>
    <row r="4" spans="1:9" ht="5.25" customHeight="1" x14ac:dyDescent="0.25">
      <c r="A4" s="143"/>
      <c r="B4" s="144"/>
      <c r="C4" s="144"/>
      <c r="D4" s="144"/>
      <c r="E4" s="144"/>
      <c r="F4" s="144"/>
      <c r="G4" s="144"/>
      <c r="H4" s="144"/>
      <c r="I4" s="145"/>
    </row>
    <row r="5" spans="1:9" ht="63" x14ac:dyDescent="0.25">
      <c r="A5" s="100" t="s">
        <v>5</v>
      </c>
      <c r="B5" s="101" t="s">
        <v>1</v>
      </c>
      <c r="C5" s="102" t="s">
        <v>13</v>
      </c>
      <c r="D5" s="103" t="s">
        <v>248</v>
      </c>
      <c r="E5" s="104" t="s">
        <v>249</v>
      </c>
      <c r="F5" s="91" t="s">
        <v>461</v>
      </c>
      <c r="G5" s="105" t="s">
        <v>250</v>
      </c>
      <c r="H5" s="104" t="s">
        <v>252</v>
      </c>
      <c r="I5" s="91" t="s">
        <v>251</v>
      </c>
    </row>
    <row r="6" spans="1:9" ht="15.75" x14ac:dyDescent="0.25">
      <c r="A6" s="137" t="s">
        <v>247</v>
      </c>
      <c r="B6" s="138">
        <f t="shared" ref="B6:I6" si="0">SUM(B7:B27)</f>
        <v>0</v>
      </c>
      <c r="C6" s="139">
        <f t="shared" si="0"/>
        <v>0</v>
      </c>
      <c r="D6" s="140">
        <f t="shared" si="0"/>
        <v>0</v>
      </c>
      <c r="E6" s="140" t="e">
        <f t="shared" si="0"/>
        <v>#REF!</v>
      </c>
      <c r="F6" s="140">
        <f>SUM(F7:F27)</f>
        <v>0</v>
      </c>
      <c r="G6" s="140">
        <f t="shared" si="0"/>
        <v>0</v>
      </c>
      <c r="H6" s="140">
        <f t="shared" si="0"/>
        <v>0</v>
      </c>
      <c r="I6" s="140">
        <f t="shared" si="0"/>
        <v>0</v>
      </c>
    </row>
    <row r="7" spans="1:9" ht="18.75" x14ac:dyDescent="0.3">
      <c r="A7" s="148" t="s">
        <v>24</v>
      </c>
      <c r="B7" s="146">
        <f>SUMIF(Activity!E:E,A7,Activity!L:L)</f>
        <v>0</v>
      </c>
      <c r="C7" s="147">
        <f>SUMIF(Activity!E:E,'CSU Summary'!A7,Activity!O:O)</f>
        <v>0</v>
      </c>
      <c r="D7" s="135">
        <f>COUNTIF(Activity!E:E,A7)</f>
        <v>0</v>
      </c>
      <c r="E7" s="135" t="e">
        <f>COUNTIFS(Activity!#REF!,"Yes",Activity!E:E,A7)</f>
        <v>#REF!</v>
      </c>
      <c r="F7" s="136">
        <f>COUNTIFS(Activity!R:R,"Yes",Activity!E:E,A7)</f>
        <v>0</v>
      </c>
      <c r="G7" s="135">
        <f>COUNTIFS(Activity!S:S,"Yes - Completed",Activity!E:E,A7)</f>
        <v>0</v>
      </c>
      <c r="H7" s="135">
        <f t="shared" ref="H7:H27" si="1">F7-G7-I7</f>
        <v>0</v>
      </c>
      <c r="I7" s="135">
        <f>COUNTIFS(Activity!S:S,"No - Never Began",Activity!E:E,A7)</f>
        <v>0</v>
      </c>
    </row>
    <row r="8" spans="1:9" ht="18.75" x14ac:dyDescent="0.3">
      <c r="A8" s="148">
        <v>15</v>
      </c>
      <c r="B8" s="146">
        <f>SUMIF(Activity!E:E,A8,Activity!L:L)</f>
        <v>0</v>
      </c>
      <c r="C8" s="147">
        <f>SUMIF(Activity!E:E,'CSU Summary'!A8,Activity!O:O)</f>
        <v>0</v>
      </c>
      <c r="D8" s="135">
        <f>COUNTIF(Activity!E:E,A8)</f>
        <v>0</v>
      </c>
      <c r="E8" s="135" t="e">
        <f>COUNTIFS(Activity!#REF!,"Yes",Activity!E:E,A8)</f>
        <v>#REF!</v>
      </c>
      <c r="F8" s="136">
        <f>COUNTIFS(Activity!R:R,"Yes",Activity!E:E,A8)</f>
        <v>0</v>
      </c>
      <c r="G8" s="135">
        <f>COUNTIFS(Activity!S:S,"Yes - Completed",Activity!E:E,A8)</f>
        <v>0</v>
      </c>
      <c r="H8" s="135">
        <f t="shared" si="1"/>
        <v>0</v>
      </c>
      <c r="I8" s="135">
        <f>COUNTIFS(Activity!S:S,"No - Never Began",Activity!E:E,A8)</f>
        <v>0</v>
      </c>
    </row>
    <row r="9" spans="1:9" ht="18.75" x14ac:dyDescent="0.3">
      <c r="A9" s="148">
        <v>16</v>
      </c>
      <c r="B9" s="146">
        <f>SUMIF(Activity!E:E,A9,Activity!L:L)</f>
        <v>0</v>
      </c>
      <c r="C9" s="147">
        <f>SUMIF(Activity!E:E,'CSU Summary'!A9,Activity!O:O)</f>
        <v>0</v>
      </c>
      <c r="D9" s="135">
        <f>COUNTIF(Activity!E:E,A9)</f>
        <v>0</v>
      </c>
      <c r="E9" s="135" t="e">
        <f>COUNTIFS(Activity!#REF!,"Yes",Activity!E:E,A9)</f>
        <v>#REF!</v>
      </c>
      <c r="F9" s="136">
        <f>COUNTIFS(Activity!R:R,"Yes",Activity!E:E,A9)</f>
        <v>0</v>
      </c>
      <c r="G9" s="135">
        <f>COUNTIFS(Activity!S:S,"Yes - Completed",Activity!E:E,A9)</f>
        <v>0</v>
      </c>
      <c r="H9" s="135">
        <f t="shared" si="1"/>
        <v>0</v>
      </c>
      <c r="I9" s="135">
        <f>COUNTIFS(Activity!S:S,"No - Never Began",Activity!E:E,A9)</f>
        <v>0</v>
      </c>
    </row>
    <row r="10" spans="1:9" ht="18.75" x14ac:dyDescent="0.3">
      <c r="A10" s="148">
        <v>17</v>
      </c>
      <c r="B10" s="146">
        <f>SUMIF(Activity!E:E,A10,Activity!L:L)</f>
        <v>0</v>
      </c>
      <c r="C10" s="147">
        <f>SUMIF(Activity!E:E,'CSU Summary'!A10,Activity!O:O)</f>
        <v>0</v>
      </c>
      <c r="D10" s="135">
        <f>COUNTIF(Activity!E:E,A10)</f>
        <v>0</v>
      </c>
      <c r="E10" s="135" t="e">
        <f>COUNTIFS(Activity!#REF!,"Yes",Activity!E:E,A10)</f>
        <v>#REF!</v>
      </c>
      <c r="F10" s="136">
        <f>COUNTIFS(Activity!R:R,"Yes",Activity!E:E,A10)</f>
        <v>0</v>
      </c>
      <c r="G10" s="135">
        <f>COUNTIFS(Activity!S:S,"Yes - Completed",Activity!E:E,A10)</f>
        <v>0</v>
      </c>
      <c r="H10" s="135">
        <f t="shared" si="1"/>
        <v>0</v>
      </c>
      <c r="I10" s="135">
        <f>COUNTIFS(Activity!S:S,"No - Never Began",Activity!E:E,A10)</f>
        <v>0</v>
      </c>
    </row>
    <row r="11" spans="1:9" ht="18.75" x14ac:dyDescent="0.3">
      <c r="A11" s="148">
        <v>18</v>
      </c>
      <c r="B11" s="146">
        <f>SUMIF(Activity!E:E,A11,Activity!L:L)</f>
        <v>0</v>
      </c>
      <c r="C11" s="147">
        <f>SUMIF(Activity!E:E,'CSU Summary'!A11,Activity!O:O)</f>
        <v>0</v>
      </c>
      <c r="D11" s="135">
        <f>COUNTIF(Activity!E:E,A11)</f>
        <v>0</v>
      </c>
      <c r="E11" s="135" t="e">
        <f>COUNTIFS(Activity!#REF!,"Yes",Activity!E:E,A11)</f>
        <v>#REF!</v>
      </c>
      <c r="F11" s="136">
        <f>COUNTIFS(Activity!R:R,"Yes",Activity!E:E,A11)</f>
        <v>0</v>
      </c>
      <c r="G11" s="135">
        <f>COUNTIFS(Activity!S:S,"Yes - Completed",Activity!E:E,A11)</f>
        <v>0</v>
      </c>
      <c r="H11" s="135">
        <f t="shared" si="1"/>
        <v>0</v>
      </c>
      <c r="I11" s="135">
        <f>COUNTIFS(Activity!S:S,"No - Never Began",Activity!E:E,A11)</f>
        <v>0</v>
      </c>
    </row>
    <row r="12" spans="1:9" ht="18.75" x14ac:dyDescent="0.3">
      <c r="A12" s="148">
        <v>19</v>
      </c>
      <c r="B12" s="146">
        <f>SUMIF(Activity!E:E,A12,Activity!L:L)</f>
        <v>0</v>
      </c>
      <c r="C12" s="147">
        <f>SUMIF(Activity!E:E,'CSU Summary'!A12,Activity!O:O)</f>
        <v>0</v>
      </c>
      <c r="D12" s="135">
        <f>COUNTIF(Activity!E:E,A12)</f>
        <v>0</v>
      </c>
      <c r="E12" s="135" t="e">
        <f>COUNTIFS(Activity!#REF!,"Yes",Activity!E:E,A12)</f>
        <v>#REF!</v>
      </c>
      <c r="F12" s="136">
        <f>COUNTIFS(Activity!R:R,"Yes",Activity!E:E,A12)</f>
        <v>0</v>
      </c>
      <c r="G12" s="135">
        <f>COUNTIFS(Activity!S:S,"Yes - Completed",Activity!E:E,A12)</f>
        <v>0</v>
      </c>
      <c r="H12" s="135">
        <f t="shared" si="1"/>
        <v>0</v>
      </c>
      <c r="I12" s="135">
        <f>COUNTIFS(Activity!S:S,"No - Never Began",Activity!E:E,A12)</f>
        <v>0</v>
      </c>
    </row>
    <row r="13" spans="1:9" ht="18.75" x14ac:dyDescent="0.3">
      <c r="A13" s="148">
        <v>20</v>
      </c>
      <c r="B13" s="146">
        <f>SUMIF(Activity!E:E,A13,Activity!L:L)</f>
        <v>0</v>
      </c>
      <c r="C13" s="147">
        <f>SUMIF(Activity!E:E,'CSU Summary'!A13,Activity!O:O)</f>
        <v>0</v>
      </c>
      <c r="D13" s="135">
        <f>COUNTIF(Activity!E:E,A13)</f>
        <v>0</v>
      </c>
      <c r="E13" s="135" t="e">
        <f>COUNTIFS(Activity!#REF!,"Yes",Activity!E:E,A13)</f>
        <v>#REF!</v>
      </c>
      <c r="F13" s="136">
        <f>COUNTIFS(Activity!R:R,"Yes",Activity!E:E,A13)</f>
        <v>0</v>
      </c>
      <c r="G13" s="135">
        <f>COUNTIFS(Activity!S:S,"Yes - Completed",Activity!E:E,A13)</f>
        <v>0</v>
      </c>
      <c r="H13" s="135">
        <f t="shared" si="1"/>
        <v>0</v>
      </c>
      <c r="I13" s="135">
        <f>COUNTIFS(Activity!S:S,"No - Never Began",Activity!E:E,A13)</f>
        <v>0</v>
      </c>
    </row>
    <row r="14" spans="1:9" ht="18.75" x14ac:dyDescent="0.3">
      <c r="A14" s="148">
        <v>21</v>
      </c>
      <c r="B14" s="146">
        <f>SUMIF(Activity!E:E,A14,Activity!L:L)</f>
        <v>0</v>
      </c>
      <c r="C14" s="147">
        <f>SUMIF(Activity!E:E,'CSU Summary'!A14,Activity!O:O)</f>
        <v>0</v>
      </c>
      <c r="D14" s="135">
        <f>COUNTIF(Activity!E:E,A14)</f>
        <v>0</v>
      </c>
      <c r="E14" s="135" t="e">
        <f>COUNTIFS(Activity!#REF!,"Yes",Activity!E:E,A14)</f>
        <v>#REF!</v>
      </c>
      <c r="F14" s="136">
        <f>COUNTIFS(Activity!R:R,"Yes",Activity!E:E,A14)</f>
        <v>0</v>
      </c>
      <c r="G14" s="135">
        <f>COUNTIFS(Activity!S:S,"Yes - Completed",Activity!E:E,A14)</f>
        <v>0</v>
      </c>
      <c r="H14" s="135">
        <f t="shared" si="1"/>
        <v>0</v>
      </c>
      <c r="I14" s="135">
        <f>COUNTIFS(Activity!S:S,"No - Never Began",Activity!E:E,A14)</f>
        <v>0</v>
      </c>
    </row>
    <row r="15" spans="1:9" ht="18.75" x14ac:dyDescent="0.3">
      <c r="A15" s="148">
        <v>22</v>
      </c>
      <c r="B15" s="146">
        <f>SUMIF(Activity!E:E,A15,Activity!L:L)</f>
        <v>0</v>
      </c>
      <c r="C15" s="147">
        <f>SUMIF(Activity!E:E,'CSU Summary'!A15,Activity!O:O)</f>
        <v>0</v>
      </c>
      <c r="D15" s="135">
        <f>COUNTIF(Activity!E:E,A15)</f>
        <v>0</v>
      </c>
      <c r="E15" s="135" t="e">
        <f>COUNTIFS(Activity!#REF!,"Yes",Activity!E:E,A15)</f>
        <v>#REF!</v>
      </c>
      <c r="F15" s="136">
        <f>COUNTIFS(Activity!R:R,"Yes",Activity!E:E,A15)</f>
        <v>0</v>
      </c>
      <c r="G15" s="135">
        <f>COUNTIFS(Activity!S:S,"Yes - Completed",Activity!E:E,A15)</f>
        <v>0</v>
      </c>
      <c r="H15" s="135">
        <f t="shared" si="1"/>
        <v>0</v>
      </c>
      <c r="I15" s="135">
        <f>COUNTIFS(Activity!S:S,"No - Never Began",Activity!E:E,A15)</f>
        <v>0</v>
      </c>
    </row>
    <row r="16" spans="1:9" ht="18.75" x14ac:dyDescent="0.3">
      <c r="A16" s="148">
        <v>23</v>
      </c>
      <c r="B16" s="146">
        <f>SUMIF(Activity!E:E,A16,Activity!L:L)</f>
        <v>0</v>
      </c>
      <c r="C16" s="147">
        <f>SUMIF(Activity!E:E,'CSU Summary'!A16,Activity!O:O)</f>
        <v>0</v>
      </c>
      <c r="D16" s="135">
        <f>COUNTIF(Activity!E:E,A16)</f>
        <v>0</v>
      </c>
      <c r="E16" s="135" t="e">
        <f>COUNTIFS(Activity!#REF!,"Yes",Activity!E:E,A16)</f>
        <v>#REF!</v>
      </c>
      <c r="F16" s="136">
        <f>COUNTIFS(Activity!R:R,"Yes",Activity!E:E,A16)</f>
        <v>0</v>
      </c>
      <c r="G16" s="135">
        <f>COUNTIFS(Activity!S:S,"Yes - Completed",Activity!E:E,A16)</f>
        <v>0</v>
      </c>
      <c r="H16" s="135">
        <f t="shared" si="1"/>
        <v>0</v>
      </c>
      <c r="I16" s="135">
        <f>COUNTIFS(Activity!S:S,"No - Never Began",Activity!E:E,A16)</f>
        <v>0</v>
      </c>
    </row>
    <row r="17" spans="1:9" ht="18.75" x14ac:dyDescent="0.3">
      <c r="A17" s="148">
        <v>24</v>
      </c>
      <c r="B17" s="146">
        <f>SUMIF(Activity!E:E,A17,Activity!L:L)</f>
        <v>0</v>
      </c>
      <c r="C17" s="147">
        <f>SUMIF(Activity!E:E,'CSU Summary'!A17,Activity!O:O)</f>
        <v>0</v>
      </c>
      <c r="D17" s="135">
        <f>COUNTIF(Activity!E:E,A17)</f>
        <v>0</v>
      </c>
      <c r="E17" s="135" t="e">
        <f>COUNTIFS(Activity!#REF!,"Yes",Activity!E:E,A17)</f>
        <v>#REF!</v>
      </c>
      <c r="F17" s="136">
        <f>COUNTIFS(Activity!R:R,"Yes",Activity!E:E,A17)</f>
        <v>0</v>
      </c>
      <c r="G17" s="135">
        <f>COUNTIFS(Activity!S:S,"Yes - Completed",Activity!E:E,A17)</f>
        <v>0</v>
      </c>
      <c r="H17" s="135">
        <f t="shared" si="1"/>
        <v>0</v>
      </c>
      <c r="I17" s="135">
        <f>COUNTIFS(Activity!S:S,"No - Never Began",Activity!E:E,A17)</f>
        <v>0</v>
      </c>
    </row>
    <row r="18" spans="1:9" ht="18.75" x14ac:dyDescent="0.3">
      <c r="A18" s="148">
        <v>25</v>
      </c>
      <c r="B18" s="146">
        <f>SUMIF(Activity!E:E,A18,Activity!L:L)</f>
        <v>0</v>
      </c>
      <c r="C18" s="147">
        <f>SUMIF(Activity!E:E,'CSU Summary'!A18,Activity!O:O)</f>
        <v>0</v>
      </c>
      <c r="D18" s="135">
        <f>COUNTIF(Activity!E:E,A18)</f>
        <v>0</v>
      </c>
      <c r="E18" s="135" t="e">
        <f>COUNTIFS(Activity!#REF!,"Yes",Activity!E:E,A18)</f>
        <v>#REF!</v>
      </c>
      <c r="F18" s="136">
        <f>COUNTIFS(Activity!R:R,"Yes",Activity!E:E,A18)</f>
        <v>0</v>
      </c>
      <c r="G18" s="135">
        <f>COUNTIFS(Activity!S:S,"Yes - Completed",Activity!E:E,A18)</f>
        <v>0</v>
      </c>
      <c r="H18" s="135">
        <f t="shared" si="1"/>
        <v>0</v>
      </c>
      <c r="I18" s="135">
        <f>COUNTIFS(Activity!S:S,"No - Never Began",Activity!E:E,A18)</f>
        <v>0</v>
      </c>
    </row>
    <row r="19" spans="1:9" ht="18.75" x14ac:dyDescent="0.3">
      <c r="A19" s="148">
        <v>26</v>
      </c>
      <c r="B19" s="146">
        <f>SUMIF(Activity!E:E,A19,Activity!L:L)</f>
        <v>0</v>
      </c>
      <c r="C19" s="147">
        <f>SUMIF(Activity!E:E,'CSU Summary'!A19,Activity!O:O)</f>
        <v>0</v>
      </c>
      <c r="D19" s="135">
        <f>COUNTIF(Activity!E:E,A19)</f>
        <v>0</v>
      </c>
      <c r="E19" s="135" t="e">
        <f>COUNTIFS(Activity!#REF!,"Yes",Activity!E:E,A19)</f>
        <v>#REF!</v>
      </c>
      <c r="F19" s="136">
        <f>COUNTIFS(Activity!R:R,"Yes",Activity!E:E,A19)</f>
        <v>0</v>
      </c>
      <c r="G19" s="135">
        <f>COUNTIFS(Activity!S:S,"Yes - Completed",Activity!E:E,A19)</f>
        <v>0</v>
      </c>
      <c r="H19" s="135">
        <f t="shared" si="1"/>
        <v>0</v>
      </c>
      <c r="I19" s="135">
        <f>COUNTIFS(Activity!S:S,"No - Never Began",Activity!E:E,A19)</f>
        <v>0</v>
      </c>
    </row>
    <row r="20" spans="1:9" ht="18.75" x14ac:dyDescent="0.3">
      <c r="A20" s="148">
        <v>27</v>
      </c>
      <c r="B20" s="146">
        <f>SUMIF(Activity!E:E,A20,Activity!L:L)</f>
        <v>0</v>
      </c>
      <c r="C20" s="147">
        <f>SUMIF(Activity!E:E,'CSU Summary'!A20,Activity!O:O)</f>
        <v>0</v>
      </c>
      <c r="D20" s="135">
        <f>COUNTIF(Activity!E:E,A20)</f>
        <v>0</v>
      </c>
      <c r="E20" s="135" t="e">
        <f>COUNTIFS(Activity!#REF!,"Yes",Activity!E:E,A20)</f>
        <v>#REF!</v>
      </c>
      <c r="F20" s="136">
        <f>COUNTIFS(Activity!R:R,"Yes",Activity!E:E,A20)</f>
        <v>0</v>
      </c>
      <c r="G20" s="135">
        <f>COUNTIFS(Activity!S:S,"Yes - Completed",Activity!E:E,A20)</f>
        <v>0</v>
      </c>
      <c r="H20" s="135">
        <f t="shared" si="1"/>
        <v>0</v>
      </c>
      <c r="I20" s="135">
        <f>COUNTIFS(Activity!S:S,"No - Never Began",Activity!E:E,A20)</f>
        <v>0</v>
      </c>
    </row>
    <row r="21" spans="1:9" ht="18.75" x14ac:dyDescent="0.3">
      <c r="A21" s="148">
        <v>28</v>
      </c>
      <c r="B21" s="146">
        <f>SUMIF(Activity!E:E,A21,Activity!L:L)</f>
        <v>0</v>
      </c>
      <c r="C21" s="147">
        <f>SUMIF(Activity!E:E,'CSU Summary'!A21,Activity!O:O)</f>
        <v>0</v>
      </c>
      <c r="D21" s="135">
        <f>COUNTIF(Activity!E:E,A21)</f>
        <v>0</v>
      </c>
      <c r="E21" s="135" t="e">
        <f>COUNTIFS(Activity!#REF!,"Yes",Activity!E:E,A21)</f>
        <v>#REF!</v>
      </c>
      <c r="F21" s="136">
        <f>COUNTIFS(Activity!R:R,"Yes",Activity!E:E,A21)</f>
        <v>0</v>
      </c>
      <c r="G21" s="135">
        <f>COUNTIFS(Activity!S:S,"Yes - Completed",Activity!E:E,A21)</f>
        <v>0</v>
      </c>
      <c r="H21" s="135">
        <f t="shared" si="1"/>
        <v>0</v>
      </c>
      <c r="I21" s="135">
        <f>COUNTIFS(Activity!S:S,"No - Never Began",Activity!E:E,A21)</f>
        <v>0</v>
      </c>
    </row>
    <row r="22" spans="1:9" ht="18.75" x14ac:dyDescent="0.3">
      <c r="A22" s="148">
        <v>29</v>
      </c>
      <c r="B22" s="146">
        <f>SUMIF(Activity!E:E,A22,Activity!L:L)</f>
        <v>0</v>
      </c>
      <c r="C22" s="147">
        <f>SUMIF(Activity!E:E,'CSU Summary'!A22,Activity!O:O)</f>
        <v>0</v>
      </c>
      <c r="D22" s="135">
        <f>COUNTIF(Activity!E:E,A22)</f>
        <v>0</v>
      </c>
      <c r="E22" s="135" t="e">
        <f>COUNTIFS(Activity!#REF!,"Yes",Activity!E:E,A22)</f>
        <v>#REF!</v>
      </c>
      <c r="F22" s="136">
        <f>COUNTIFS(Activity!R:R,"Yes",Activity!E:E,A22)</f>
        <v>0</v>
      </c>
      <c r="G22" s="135">
        <f>COUNTIFS(Activity!S:S,"Yes - Completed",Activity!E:E,A22)</f>
        <v>0</v>
      </c>
      <c r="H22" s="135">
        <f t="shared" si="1"/>
        <v>0</v>
      </c>
      <c r="I22" s="135">
        <f>COUNTIFS(Activity!S:S,"No - Never Began",Activity!E:E,A22)</f>
        <v>0</v>
      </c>
    </row>
    <row r="23" spans="1:9" ht="18.75" x14ac:dyDescent="0.3">
      <c r="A23" s="148">
        <v>30</v>
      </c>
      <c r="B23" s="146">
        <f>SUMIF(Activity!E:E,A23,Activity!L:L)</f>
        <v>0</v>
      </c>
      <c r="C23" s="147">
        <f>SUMIF(Activity!E:E,'CSU Summary'!A23,Activity!O:O)</f>
        <v>0</v>
      </c>
      <c r="D23" s="135">
        <f>COUNTIF(Activity!E:E,A23)</f>
        <v>0</v>
      </c>
      <c r="E23" s="135" t="e">
        <f>COUNTIFS(Activity!#REF!,"Yes",Activity!E:E,A23)</f>
        <v>#REF!</v>
      </c>
      <c r="F23" s="136">
        <f>COUNTIFS(Activity!R:R,"Yes",Activity!E:E,A23)</f>
        <v>0</v>
      </c>
      <c r="G23" s="135">
        <f>COUNTIFS(Activity!S:S,"Yes - Completed",Activity!E:E,A23)</f>
        <v>0</v>
      </c>
      <c r="H23" s="135">
        <f t="shared" si="1"/>
        <v>0</v>
      </c>
      <c r="I23" s="135">
        <f>COUNTIFS(Activity!S:S,"No - Never Began",Activity!E:E,A23)</f>
        <v>0</v>
      </c>
    </row>
    <row r="24" spans="1:9" ht="18.75" x14ac:dyDescent="0.3">
      <c r="A24" s="148">
        <v>31</v>
      </c>
      <c r="B24" s="146">
        <f>SUMIF(Activity!E:E,A24,Activity!L:L)</f>
        <v>0</v>
      </c>
      <c r="C24" s="147">
        <f>SUMIF(Activity!E:E,'CSU Summary'!A24,Activity!O:O)</f>
        <v>0</v>
      </c>
      <c r="D24" s="135">
        <f>COUNTIF(Activity!E:E,A24)</f>
        <v>0</v>
      </c>
      <c r="E24" s="135" t="e">
        <f>COUNTIFS(Activity!#REF!,"Yes",Activity!E:E,A24)</f>
        <v>#REF!</v>
      </c>
      <c r="F24" s="136">
        <f>COUNTIFS(Activity!R:R,"Yes",Activity!E:E,A24)</f>
        <v>0</v>
      </c>
      <c r="G24" s="135">
        <f>COUNTIFS(Activity!S:S,"Yes - Completed",Activity!E:E,A24)</f>
        <v>0</v>
      </c>
      <c r="H24" s="135">
        <f t="shared" si="1"/>
        <v>0</v>
      </c>
      <c r="I24" s="135">
        <f>COUNTIFS(Activity!S:S,"No - Never Began",Activity!E:E,A24)</f>
        <v>0</v>
      </c>
    </row>
    <row r="25" spans="1:9" ht="18.75" x14ac:dyDescent="0.3">
      <c r="A25" s="148" t="s">
        <v>145</v>
      </c>
      <c r="B25" s="146">
        <f>SUMIF(Activity!E:E,A25,Activity!L:L)</f>
        <v>0</v>
      </c>
      <c r="C25" s="147">
        <f>SUMIF(Activity!E:E,'CSU Summary'!A25,Activity!O:O)</f>
        <v>0</v>
      </c>
      <c r="D25" s="135">
        <f>COUNTIF(Activity!E:E,A25)</f>
        <v>0</v>
      </c>
      <c r="E25" s="135" t="e">
        <f>COUNTIFS(Activity!#REF!,"Yes",Activity!E:E,A25)</f>
        <v>#REF!</v>
      </c>
      <c r="F25" s="136">
        <f>COUNTIFS(Activity!R:R,"Yes",Activity!E:E,A25)</f>
        <v>0</v>
      </c>
      <c r="G25" s="135">
        <f>COUNTIFS(Activity!S:S,"Yes - Completed",Activity!E:E,A25)</f>
        <v>0</v>
      </c>
      <c r="H25" s="135">
        <f t="shared" si="1"/>
        <v>0</v>
      </c>
      <c r="I25" s="135">
        <f>COUNTIFS(Activity!S:S,"No - Never Began",Activity!E:E,A25)</f>
        <v>0</v>
      </c>
    </row>
    <row r="26" spans="1:9" ht="18.75" x14ac:dyDescent="0.3">
      <c r="A26" s="148" t="s">
        <v>146</v>
      </c>
      <c r="B26" s="146">
        <f>SUMIF(Activity!E:E,A26,Activity!L:L)</f>
        <v>0</v>
      </c>
      <c r="C26" s="147">
        <f>SUMIF(Activity!E:E,'CSU Summary'!A26,Activity!O:O)</f>
        <v>0</v>
      </c>
      <c r="D26" s="135">
        <f>COUNTIF(Activity!E:E,A26)</f>
        <v>0</v>
      </c>
      <c r="E26" s="135" t="e">
        <f>COUNTIFS(Activity!#REF!,"Yes",Activity!E:E,A26)</f>
        <v>#REF!</v>
      </c>
      <c r="F26" s="136">
        <f>COUNTIFS(Activity!R:R,"Yes",Activity!E:E,A26)</f>
        <v>0</v>
      </c>
      <c r="G26" s="135">
        <f>COUNTIFS(Activity!S:S,"Yes - Completed",Activity!E:E,A26)</f>
        <v>0</v>
      </c>
      <c r="H26" s="135">
        <f t="shared" si="1"/>
        <v>0</v>
      </c>
      <c r="I26" s="135">
        <f>COUNTIFS(Activity!S:S,"No - Never Began",Activity!E:E,A26)</f>
        <v>0</v>
      </c>
    </row>
    <row r="27" spans="1:9" ht="18.75" x14ac:dyDescent="0.3">
      <c r="A27" s="148" t="s">
        <v>217</v>
      </c>
      <c r="B27" s="146">
        <f>SUMIF(Activity!E:E,A27,Activity!L:L)</f>
        <v>0</v>
      </c>
      <c r="C27" s="147">
        <f>SUMIF(Activity!E:E,'CSU Summary'!A27,Activity!O:O)</f>
        <v>0</v>
      </c>
      <c r="D27" s="135">
        <f>COUNTIF(Activity!E:E,A27)</f>
        <v>0</v>
      </c>
      <c r="E27" s="135" t="e">
        <f>COUNTIFS(Activity!#REF!,"Yes",Activity!E:E,A27)</f>
        <v>#REF!</v>
      </c>
      <c r="F27" s="136">
        <f>COUNTIFS(Activity!R:R,"Yes",Activity!E:E,A27)</f>
        <v>0</v>
      </c>
      <c r="G27" s="135">
        <f>COUNTIFS(Activity!S:S,"Yes - Completed",Activity!E:E,A27)</f>
        <v>0</v>
      </c>
      <c r="H27" s="135">
        <f t="shared" si="1"/>
        <v>0</v>
      </c>
      <c r="I27" s="135">
        <f>COUNTIFS(Activity!S:S,"No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5" x14ac:dyDescent="0.25"/>
  <cols>
    <col min="1" max="1" width="14.42578125" bestFit="1" customWidth="1"/>
    <col min="2" max="2" width="38.7109375" bestFit="1" customWidth="1"/>
    <col min="3" max="3" width="10.42578125" bestFit="1" customWidth="1"/>
    <col min="4" max="4" width="11.42578125" bestFit="1" customWidth="1"/>
  </cols>
  <sheetData>
    <row r="1" spans="1:4" x14ac:dyDescent="0.25">
      <c r="A1" t="s">
        <v>0</v>
      </c>
      <c r="B1" t="s">
        <v>10</v>
      </c>
      <c r="C1" t="s">
        <v>100</v>
      </c>
      <c r="D1" t="s">
        <v>101</v>
      </c>
    </row>
    <row r="2" spans="1:4" x14ac:dyDescent="0.25">
      <c r="A2" t="e">
        <f>#REF!</f>
        <v>#REF!</v>
      </c>
      <c r="B2" t="e">
        <f>#REF!</f>
        <v>#REF!</v>
      </c>
      <c r="C2" s="8">
        <f>SUMIF('detail import'!G$2:G$101,B2,'detail import'!I$2:I$101)</f>
        <v>0</v>
      </c>
      <c r="D2" s="8">
        <f>SUMIF('detail import'!G$2:G$101,B2,'detail import'!K$2:K$101)</f>
        <v>0</v>
      </c>
    </row>
    <row r="3" spans="1:4" x14ac:dyDescent="0.25">
      <c r="A3" t="e">
        <f>A2</f>
        <v>#REF!</v>
      </c>
      <c r="B3" t="e">
        <f>#REF!</f>
        <v>#REF!</v>
      </c>
      <c r="C3" s="8">
        <f>SUMIF('detail import'!G$2:G$101,B3,'detail import'!I$2:I$101)</f>
        <v>0</v>
      </c>
      <c r="D3" s="8">
        <f>SUMIF('detail import'!G$2:G$101,B3,'detail import'!K$2:K$101)</f>
        <v>0</v>
      </c>
    </row>
    <row r="4" spans="1:4" x14ac:dyDescent="0.25">
      <c r="A4" t="e">
        <f t="shared" ref="A4:A36" si="0">A3</f>
        <v>#REF!</v>
      </c>
      <c r="B4" t="e">
        <f>#REF!</f>
        <v>#REF!</v>
      </c>
      <c r="C4" s="8">
        <f>SUMIF('detail import'!G$2:G$101,B4,'detail import'!I$2:I$101)</f>
        <v>0</v>
      </c>
      <c r="D4" s="8">
        <f>SUMIF('detail import'!G$2:G$101,B4,'detail import'!K$2:K$101)</f>
        <v>0</v>
      </c>
    </row>
    <row r="5" spans="1:4" x14ac:dyDescent="0.25">
      <c r="A5" t="e">
        <f t="shared" si="0"/>
        <v>#REF!</v>
      </c>
      <c r="B5" t="e">
        <f>#REF!</f>
        <v>#REF!</v>
      </c>
      <c r="C5" s="8">
        <f>SUMIF('detail import'!G$2:G$101,B5,'detail import'!I$2:I$101)</f>
        <v>0</v>
      </c>
      <c r="D5" s="8">
        <f>SUMIF('detail import'!G$2:G$101,B5,'detail import'!K$2:K$101)</f>
        <v>0</v>
      </c>
    </row>
    <row r="6" spans="1:4" x14ac:dyDescent="0.25">
      <c r="A6" t="e">
        <f t="shared" si="0"/>
        <v>#REF!</v>
      </c>
      <c r="B6" t="e">
        <f>#REF!</f>
        <v>#REF!</v>
      </c>
      <c r="C6" s="8">
        <f>SUMIF('detail import'!G$2:G$101,B6,'detail import'!I$2:I$101)</f>
        <v>0</v>
      </c>
      <c r="D6" s="8">
        <f>SUMIF('detail import'!G$2:G$101,B6,'detail import'!K$2:K$101)</f>
        <v>0</v>
      </c>
    </row>
    <row r="7" spans="1:4" x14ac:dyDescent="0.25">
      <c r="A7" t="e">
        <f t="shared" si="0"/>
        <v>#REF!</v>
      </c>
      <c r="B7" t="e">
        <f>#REF!</f>
        <v>#REF!</v>
      </c>
      <c r="C7" s="8">
        <f>SUMIF('detail import'!G$2:G$101,B7,'detail import'!I$2:I$101)</f>
        <v>0</v>
      </c>
      <c r="D7" s="8">
        <f>SUMIF('detail import'!G$2:G$101,B7,'detail import'!K$2:K$101)</f>
        <v>0</v>
      </c>
    </row>
    <row r="8" spans="1:4" x14ac:dyDescent="0.25">
      <c r="A8" t="e">
        <f t="shared" si="0"/>
        <v>#REF!</v>
      </c>
      <c r="B8" t="e">
        <f>#REF!</f>
        <v>#REF!</v>
      </c>
      <c r="C8" s="8">
        <f>SUMIF('detail import'!G$2:G$101,B8,'detail import'!I$2:I$101)</f>
        <v>0</v>
      </c>
      <c r="D8" s="8">
        <f>SUMIF('detail import'!G$2:G$101,B8,'detail import'!K$2:K$101)</f>
        <v>0</v>
      </c>
    </row>
    <row r="9" spans="1:4" x14ac:dyDescent="0.25">
      <c r="A9" t="e">
        <f t="shared" si="0"/>
        <v>#REF!</v>
      </c>
      <c r="B9" t="e">
        <f>#REF!</f>
        <v>#REF!</v>
      </c>
      <c r="C9" s="8">
        <f>SUMIF('detail import'!G$2:G$101,B9,'detail import'!I$2:I$101)</f>
        <v>0</v>
      </c>
      <c r="D9" s="8">
        <f>SUMIF('detail import'!G$2:G$101,B9,'detail import'!K$2:K$101)</f>
        <v>0</v>
      </c>
    </row>
    <row r="10" spans="1:4" x14ac:dyDescent="0.25">
      <c r="A10" t="e">
        <f t="shared" si="0"/>
        <v>#REF!</v>
      </c>
      <c r="B10" t="e">
        <f>#REF!</f>
        <v>#REF!</v>
      </c>
      <c r="C10" s="8">
        <f>SUMIF('detail import'!G$2:G$101,B10,'detail import'!I$2:I$101)</f>
        <v>0</v>
      </c>
      <c r="D10" s="8">
        <f>SUMIF('detail import'!G$2:G$101,B10,'detail import'!K$2:K$101)</f>
        <v>0</v>
      </c>
    </row>
    <row r="11" spans="1:4" x14ac:dyDescent="0.25">
      <c r="A11" t="e">
        <f t="shared" si="0"/>
        <v>#REF!</v>
      </c>
      <c r="B11" t="e">
        <f>#REF!</f>
        <v>#REF!</v>
      </c>
      <c r="C11" s="8">
        <f>SUMIF('detail import'!G$2:G$101,B11,'detail import'!I$2:I$101)</f>
        <v>0</v>
      </c>
      <c r="D11" s="8">
        <f>SUMIF('detail import'!G$2:G$101,B11,'detail import'!K$2:K$101)</f>
        <v>0</v>
      </c>
    </row>
    <row r="12" spans="1:4" x14ac:dyDescent="0.25">
      <c r="A12" t="e">
        <f t="shared" si="0"/>
        <v>#REF!</v>
      </c>
      <c r="B12" t="e">
        <f>#REF!</f>
        <v>#REF!</v>
      </c>
      <c r="C12" s="8">
        <f>SUMIF('detail import'!G$2:G$101,B12,'detail import'!I$2:I$101)</f>
        <v>0</v>
      </c>
      <c r="D12" s="8">
        <f>SUMIF('detail import'!G$2:G$101,B12,'detail import'!K$2:K$101)</f>
        <v>0</v>
      </c>
    </row>
    <row r="13" spans="1:4" x14ac:dyDescent="0.25">
      <c r="A13" t="e">
        <f t="shared" si="0"/>
        <v>#REF!</v>
      </c>
      <c r="B13" t="e">
        <f>#REF!</f>
        <v>#REF!</v>
      </c>
      <c r="C13" s="8">
        <f>SUMIF('detail import'!G$2:G$101,B13,'detail import'!I$2:I$101)</f>
        <v>0</v>
      </c>
      <c r="D13" s="8">
        <f>SUMIF('detail import'!G$2:G$101,B13,'detail import'!K$2:K$101)</f>
        <v>0</v>
      </c>
    </row>
    <row r="14" spans="1:4" x14ac:dyDescent="0.25">
      <c r="A14" t="e">
        <f t="shared" si="0"/>
        <v>#REF!</v>
      </c>
      <c r="B14" t="e">
        <f>#REF!</f>
        <v>#REF!</v>
      </c>
      <c r="C14" s="8">
        <f>SUMIF('detail import'!G$2:G$101,B14,'detail import'!I$2:I$101)</f>
        <v>0</v>
      </c>
      <c r="D14" s="8">
        <f>SUMIF('detail import'!G$2:G$101,B14,'detail import'!K$2:K$101)</f>
        <v>0</v>
      </c>
    </row>
    <row r="15" spans="1:4" x14ac:dyDescent="0.25">
      <c r="A15" t="e">
        <f t="shared" si="0"/>
        <v>#REF!</v>
      </c>
      <c r="B15" t="e">
        <f>#REF!</f>
        <v>#REF!</v>
      </c>
      <c r="C15" s="8">
        <f>SUMIF('detail import'!G$2:G$101,B15,'detail import'!I$2:I$101)</f>
        <v>0</v>
      </c>
      <c r="D15" s="8">
        <f>SUMIF('detail import'!G$2:G$101,B15,'detail import'!K$2:K$101)</f>
        <v>0</v>
      </c>
    </row>
    <row r="16" spans="1:4" x14ac:dyDescent="0.25">
      <c r="A16" t="e">
        <f t="shared" si="0"/>
        <v>#REF!</v>
      </c>
      <c r="B16" t="e">
        <f>#REF!</f>
        <v>#REF!</v>
      </c>
      <c r="C16" s="8">
        <f>SUMIF('detail import'!G$2:G$101,B16,'detail import'!I$2:I$101)</f>
        <v>0</v>
      </c>
      <c r="D16" s="8">
        <f>SUMIF('detail import'!G$2:G$101,B16,'detail import'!K$2:K$101)</f>
        <v>0</v>
      </c>
    </row>
    <row r="17" spans="1:4" x14ac:dyDescent="0.25">
      <c r="A17" t="e">
        <f t="shared" si="0"/>
        <v>#REF!</v>
      </c>
      <c r="B17" t="e">
        <f>#REF!</f>
        <v>#REF!</v>
      </c>
      <c r="C17" s="8">
        <f>SUMIF('detail import'!G$2:G$101,B17,'detail import'!I$2:I$101)</f>
        <v>0</v>
      </c>
      <c r="D17" s="8">
        <f>SUMIF('detail import'!G$2:G$101,B17,'detail import'!K$2:K$101)</f>
        <v>0</v>
      </c>
    </row>
    <row r="18" spans="1:4" x14ac:dyDescent="0.25">
      <c r="A18" t="e">
        <f t="shared" si="0"/>
        <v>#REF!</v>
      </c>
      <c r="B18" t="e">
        <f>#REF!</f>
        <v>#REF!</v>
      </c>
      <c r="C18" s="8">
        <f>SUMIF('detail import'!G$2:G$101,B18,'detail import'!I$2:I$101)</f>
        <v>0</v>
      </c>
      <c r="D18" s="8">
        <f>SUMIF('detail import'!G$2:G$101,B18,'detail import'!K$2:K$101)</f>
        <v>0</v>
      </c>
    </row>
    <row r="19" spans="1:4" x14ac:dyDescent="0.25">
      <c r="A19" t="e">
        <f t="shared" si="0"/>
        <v>#REF!</v>
      </c>
      <c r="B19" t="e">
        <f>#REF!</f>
        <v>#REF!</v>
      </c>
      <c r="C19" s="8">
        <f>SUMIF('detail import'!G$2:G$101,B19,'detail import'!I$2:I$101)</f>
        <v>0</v>
      </c>
      <c r="D19" s="8">
        <f>SUMIF('detail import'!G$2:G$101,B19,'detail import'!K$2:K$101)</f>
        <v>0</v>
      </c>
    </row>
    <row r="20" spans="1:4" x14ac:dyDescent="0.25">
      <c r="A20" t="e">
        <f t="shared" si="0"/>
        <v>#REF!</v>
      </c>
      <c r="B20" t="e">
        <f>#REF!</f>
        <v>#REF!</v>
      </c>
      <c r="C20" s="8">
        <f>SUMIF('detail import'!G$2:G$101,B20,'detail import'!I$2:I$101)</f>
        <v>0</v>
      </c>
      <c r="D20" s="8">
        <f>SUMIF('detail import'!G$2:G$101,B20,'detail import'!K$2:K$101)</f>
        <v>0</v>
      </c>
    </row>
    <row r="21" spans="1:4" x14ac:dyDescent="0.25">
      <c r="A21" t="e">
        <f t="shared" si="0"/>
        <v>#REF!</v>
      </c>
      <c r="B21" t="e">
        <f>#REF!</f>
        <v>#REF!</v>
      </c>
      <c r="C21" s="8">
        <f>SUMIF('detail import'!G$2:G$101,B21,'detail import'!I$2:I$101)</f>
        <v>0</v>
      </c>
      <c r="D21" s="8">
        <f>SUMIF('detail import'!G$2:G$101,B21,'detail import'!K$2:K$101)</f>
        <v>0</v>
      </c>
    </row>
    <row r="22" spans="1:4" x14ac:dyDescent="0.25">
      <c r="A22" t="e">
        <f t="shared" si="0"/>
        <v>#REF!</v>
      </c>
      <c r="B22" t="e">
        <f>#REF!</f>
        <v>#REF!</v>
      </c>
      <c r="C22" s="8">
        <f>SUMIF('detail import'!G$2:G$101,B22,'detail import'!I$2:I$101)</f>
        <v>0</v>
      </c>
      <c r="D22" s="8">
        <f>SUMIF('detail import'!G$2:G$101,B22,'detail import'!K$2:K$101)</f>
        <v>0</v>
      </c>
    </row>
    <row r="23" spans="1:4" x14ac:dyDescent="0.25">
      <c r="A23" t="e">
        <f t="shared" si="0"/>
        <v>#REF!</v>
      </c>
      <c r="B23" t="e">
        <f>#REF!</f>
        <v>#REF!</v>
      </c>
      <c r="C23" s="8">
        <f>SUMIF('detail import'!G$2:G$101,B23,'detail import'!I$2:I$101)</f>
        <v>0</v>
      </c>
      <c r="D23" s="8">
        <f>SUMIF('detail import'!G$2:G$101,B23,'detail import'!K$2:K$101)</f>
        <v>0</v>
      </c>
    </row>
    <row r="24" spans="1:4" x14ac:dyDescent="0.25">
      <c r="A24" t="e">
        <f t="shared" si="0"/>
        <v>#REF!</v>
      </c>
      <c r="B24" t="e">
        <f>#REF!</f>
        <v>#REF!</v>
      </c>
      <c r="C24" s="8">
        <f>SUMIF('detail import'!G$2:G$101,B24,'detail import'!I$2:I$101)</f>
        <v>0</v>
      </c>
      <c r="D24" s="8">
        <f>SUMIF('detail import'!G$2:G$101,B24,'detail import'!K$2:K$101)</f>
        <v>0</v>
      </c>
    </row>
    <row r="25" spans="1:4" x14ac:dyDescent="0.25">
      <c r="A25" t="e">
        <f t="shared" si="0"/>
        <v>#REF!</v>
      </c>
      <c r="B25" t="e">
        <f>#REF!</f>
        <v>#REF!</v>
      </c>
      <c r="C25" s="8">
        <f>SUMIF('detail import'!G$2:G$101,B25,'detail import'!I$2:I$101)</f>
        <v>0</v>
      </c>
      <c r="D25" s="8">
        <f>SUMIF('detail import'!G$2:G$101,B25,'detail import'!K$2:K$101)</f>
        <v>0</v>
      </c>
    </row>
    <row r="26" spans="1:4" x14ac:dyDescent="0.25">
      <c r="A26" t="e">
        <f t="shared" si="0"/>
        <v>#REF!</v>
      </c>
      <c r="B26" t="e">
        <f>#REF!</f>
        <v>#REF!</v>
      </c>
      <c r="C26" s="8">
        <f>SUMIF('detail import'!G$2:G$101,B26,'detail import'!I$2:I$101)</f>
        <v>0</v>
      </c>
      <c r="D26" s="8">
        <f>SUMIF('detail import'!G$2:G$101,B26,'detail import'!K$2:K$101)</f>
        <v>0</v>
      </c>
    </row>
    <row r="27" spans="1:4" x14ac:dyDescent="0.25">
      <c r="A27" t="e">
        <f t="shared" si="0"/>
        <v>#REF!</v>
      </c>
      <c r="B27" t="e">
        <f>#REF!</f>
        <v>#REF!</v>
      </c>
      <c r="C27" s="8">
        <f>SUMIF('detail import'!G$2:G$101,B27,'detail import'!I$2:I$101)</f>
        <v>0</v>
      </c>
      <c r="D27" s="8">
        <f>SUMIF('detail import'!G$2:G$101,B27,'detail import'!K$2:K$101)</f>
        <v>0</v>
      </c>
    </row>
    <row r="28" spans="1:4" x14ac:dyDescent="0.25">
      <c r="A28" t="e">
        <f t="shared" si="0"/>
        <v>#REF!</v>
      </c>
      <c r="B28" t="e">
        <f>#REF!</f>
        <v>#REF!</v>
      </c>
      <c r="C28" s="8">
        <f>SUMIF('detail import'!G$2:G$101,B28,'detail import'!I$2:I$101)</f>
        <v>0</v>
      </c>
      <c r="D28" s="8">
        <f>SUMIF('detail import'!G$2:G$101,B28,'detail import'!K$2:K$101)</f>
        <v>0</v>
      </c>
    </row>
    <row r="29" spans="1:4" x14ac:dyDescent="0.25">
      <c r="A29" t="e">
        <f t="shared" si="0"/>
        <v>#REF!</v>
      </c>
      <c r="B29" t="e">
        <f>#REF!</f>
        <v>#REF!</v>
      </c>
      <c r="C29" s="8">
        <f>SUMIF('detail import'!G$2:G$101,B29,'detail import'!I$2:I$101)</f>
        <v>0</v>
      </c>
      <c r="D29" s="8">
        <f>SUMIF('detail import'!G$2:G$101,B29,'detail import'!K$2:K$101)</f>
        <v>0</v>
      </c>
    </row>
    <row r="30" spans="1:4" x14ac:dyDescent="0.25">
      <c r="A30" t="e">
        <f t="shared" si="0"/>
        <v>#REF!</v>
      </c>
      <c r="B30" t="e">
        <f>#REF!</f>
        <v>#REF!</v>
      </c>
      <c r="C30" s="8">
        <f>SUMIF('detail import'!G$2:G$101,B30,'detail import'!I$2:I$101)</f>
        <v>0</v>
      </c>
      <c r="D30" s="8">
        <f>SUMIF('detail import'!G$2:G$101,B30,'detail import'!K$2:K$101)</f>
        <v>0</v>
      </c>
    </row>
    <row r="31" spans="1:4" x14ac:dyDescent="0.25">
      <c r="A31" t="e">
        <f t="shared" si="0"/>
        <v>#REF!</v>
      </c>
      <c r="B31" t="e">
        <f>#REF!</f>
        <v>#REF!</v>
      </c>
      <c r="C31" s="8">
        <f>SUMIF('detail import'!G$2:G$101,B31,'detail import'!I$2:I$101)</f>
        <v>0</v>
      </c>
      <c r="D31" s="8">
        <f>SUMIF('detail import'!G$2:G$101,B31,'detail import'!K$2:K$101)</f>
        <v>0</v>
      </c>
    </row>
    <row r="32" spans="1:4" x14ac:dyDescent="0.25">
      <c r="A32" t="e">
        <f t="shared" si="0"/>
        <v>#REF!</v>
      </c>
      <c r="B32" t="e">
        <f>#REF!</f>
        <v>#REF!</v>
      </c>
      <c r="C32" s="8">
        <f>SUMIF('detail import'!G$2:G$101,B32,'detail import'!I$2:I$101)</f>
        <v>0</v>
      </c>
      <c r="D32" s="8">
        <f>SUMIF('detail import'!G$2:G$101,B32,'detail import'!K$2:K$101)</f>
        <v>0</v>
      </c>
    </row>
    <row r="33" spans="1:4" x14ac:dyDescent="0.25">
      <c r="A33" t="e">
        <f t="shared" si="0"/>
        <v>#REF!</v>
      </c>
      <c r="B33" t="e">
        <f>#REF!</f>
        <v>#REF!</v>
      </c>
      <c r="C33" s="8">
        <f>SUMIF('detail import'!G$2:G$101,B33,'detail import'!I$2:I$101)</f>
        <v>0</v>
      </c>
      <c r="D33" s="8">
        <f>SUMIF('detail import'!G$2:G$101,B33,'detail import'!K$2:K$101)</f>
        <v>0</v>
      </c>
    </row>
    <row r="34" spans="1:4" x14ac:dyDescent="0.25">
      <c r="A34" t="e">
        <f t="shared" si="0"/>
        <v>#REF!</v>
      </c>
      <c r="B34" t="e">
        <f>#REF!</f>
        <v>#REF!</v>
      </c>
      <c r="C34" s="8">
        <f>SUMIF('detail import'!G$2:G$101,B34,'detail import'!I$2:I$101)</f>
        <v>0</v>
      </c>
      <c r="D34" s="8">
        <f>SUMIF('detail import'!G$2:G$101,B34,'detail import'!K$2:K$101)</f>
        <v>0</v>
      </c>
    </row>
    <row r="35" spans="1:4" x14ac:dyDescent="0.25">
      <c r="A35" t="e">
        <f t="shared" si="0"/>
        <v>#REF!</v>
      </c>
      <c r="B35" t="e">
        <f>#REF!</f>
        <v>#REF!</v>
      </c>
      <c r="C35" s="8">
        <f>SUMIF('detail import'!G$2:G$101,B35,'detail import'!I$2:I$101)</f>
        <v>0</v>
      </c>
      <c r="D35" s="8">
        <f>SUMIF('detail import'!G$2:G$101,B35,'detail import'!K$2:K$101)</f>
        <v>0</v>
      </c>
    </row>
    <row r="36" spans="1:4" x14ac:dyDescent="0.25">
      <c r="A36" t="e">
        <f t="shared" si="0"/>
        <v>#REF!</v>
      </c>
      <c r="B36" t="e">
        <f>#REF!</f>
        <v>#REF!</v>
      </c>
      <c r="C36" s="8">
        <f>SUMIF('detail import'!G$2:G$101,B36,'detail import'!I$2:I$101)</f>
        <v>0</v>
      </c>
      <c r="D36" s="8">
        <f>SUMIF('detail import'!G$2:G$101,B36,'detail import'!K$2:K$101)</f>
        <v>0</v>
      </c>
    </row>
    <row r="38" spans="1:4" x14ac:dyDescent="0.25">
      <c r="A38" t="e">
        <f>A36</f>
        <v>#REF!</v>
      </c>
      <c r="B38" s="10" t="s">
        <v>24</v>
      </c>
      <c r="C38" s="8">
        <f>SUMIF('detail import'!B$2:B$101,B38,'detail import'!I$2:I$101)</f>
        <v>0</v>
      </c>
      <c r="D38" s="8">
        <f>SUMIF('detail import'!B$2:B$101,B38,'detail import'!K$2:K$101)</f>
        <v>0</v>
      </c>
    </row>
    <row r="39" spans="1:4" x14ac:dyDescent="0.25">
      <c r="A39" t="e">
        <f>A38</f>
        <v>#REF!</v>
      </c>
      <c r="B39" s="10" t="s">
        <v>28</v>
      </c>
      <c r="C39" s="8">
        <f>SUMIF('detail import'!B$2:B$101,B39,'detail import'!I$2:I$101)</f>
        <v>0</v>
      </c>
      <c r="D39" s="8">
        <f>SUMIF('detail import'!B$2:B$101,B39,'detail import'!K$2:K$101)</f>
        <v>0</v>
      </c>
    </row>
    <row r="40" spans="1:4" x14ac:dyDescent="0.25">
      <c r="A40" t="e">
        <f t="shared" ref="A40:A57" si="1">A39</f>
        <v>#REF!</v>
      </c>
      <c r="B40" s="10" t="s">
        <v>31</v>
      </c>
      <c r="C40" s="8">
        <f>SUMIF('detail import'!B$2:B$101,B40,'detail import'!I$2:I$101)</f>
        <v>0</v>
      </c>
      <c r="D40" s="8">
        <f>SUMIF('detail import'!B$2:B$101,B40,'detail import'!K$2:K$101)</f>
        <v>0</v>
      </c>
    </row>
    <row r="41" spans="1:4" x14ac:dyDescent="0.25">
      <c r="A41" t="e">
        <f t="shared" si="1"/>
        <v>#REF!</v>
      </c>
      <c r="B41" s="10" t="s">
        <v>64</v>
      </c>
      <c r="C41" s="8">
        <f>SUMIF('detail import'!B$2:B$101,B41,'detail import'!I$2:I$101)</f>
        <v>0</v>
      </c>
      <c r="D41" s="8">
        <f>SUMIF('detail import'!B$2:B$101,B41,'detail import'!K$2:K$101)</f>
        <v>0</v>
      </c>
    </row>
    <row r="42" spans="1:4" x14ac:dyDescent="0.25">
      <c r="A42" t="e">
        <f t="shared" si="1"/>
        <v>#REF!</v>
      </c>
      <c r="B42" s="10" t="s">
        <v>67</v>
      </c>
      <c r="C42" s="8">
        <f>SUMIF('detail import'!B$2:B$101,B42,'detail import'!I$2:I$101)</f>
        <v>0</v>
      </c>
      <c r="D42" s="8">
        <f>SUMIF('detail import'!B$2:B$101,B42,'detail import'!K$2:K$101)</f>
        <v>0</v>
      </c>
    </row>
    <row r="43" spans="1:4" x14ac:dyDescent="0.25">
      <c r="A43" t="e">
        <f t="shared" si="1"/>
        <v>#REF!</v>
      </c>
      <c r="B43" s="10" t="s">
        <v>35</v>
      </c>
      <c r="C43" s="8">
        <f>SUMIF('detail import'!B$2:B$101,B43,'detail import'!I$2:I$101)</f>
        <v>0</v>
      </c>
      <c r="D43" s="8">
        <f>SUMIF('detail import'!B$2:B$101,B43,'detail import'!K$2:K$101)</f>
        <v>0</v>
      </c>
    </row>
    <row r="44" spans="1:4" x14ac:dyDescent="0.25">
      <c r="A44" t="e">
        <f t="shared" si="1"/>
        <v>#REF!</v>
      </c>
      <c r="B44" s="10" t="s">
        <v>38</v>
      </c>
      <c r="C44" s="8">
        <f>SUMIF('detail import'!B$2:B$101,B44,'detail import'!I$2:I$101)</f>
        <v>0</v>
      </c>
      <c r="D44" s="8">
        <f>SUMIF('detail import'!B$2:B$101,B44,'detail import'!K$2:K$101)</f>
        <v>0</v>
      </c>
    </row>
    <row r="45" spans="1:4" x14ac:dyDescent="0.25">
      <c r="A45" t="e">
        <f t="shared" si="1"/>
        <v>#REF!</v>
      </c>
      <c r="B45" s="10" t="s">
        <v>42</v>
      </c>
      <c r="C45" s="8">
        <f>SUMIF('detail import'!B$2:B$101,B45,'detail import'!I$2:I$101)</f>
        <v>0</v>
      </c>
      <c r="D45" s="8">
        <f>SUMIF('detail import'!B$2:B$101,B45,'detail import'!K$2:K$101)</f>
        <v>0</v>
      </c>
    </row>
    <row r="46" spans="1:4" x14ac:dyDescent="0.25">
      <c r="A46" t="e">
        <f t="shared" si="1"/>
        <v>#REF!</v>
      </c>
      <c r="B46" s="10" t="s">
        <v>46</v>
      </c>
      <c r="C46" s="8">
        <f>SUMIF('detail import'!B$2:B$101,B46,'detail import'!I$2:I$101)</f>
        <v>0</v>
      </c>
      <c r="D46" s="8">
        <f>SUMIF('detail import'!B$2:B$101,B46,'detail import'!K$2:K$101)</f>
        <v>0</v>
      </c>
    </row>
    <row r="47" spans="1:4" x14ac:dyDescent="0.25">
      <c r="A47" t="e">
        <f t="shared" si="1"/>
        <v>#REF!</v>
      </c>
      <c r="B47" s="9" t="s">
        <v>50</v>
      </c>
      <c r="C47" s="8">
        <f>SUMIF('detail import'!B$2:B$101,B47,'detail import'!I$2:I$101)</f>
        <v>0</v>
      </c>
      <c r="D47" s="8">
        <f>SUMIF('detail import'!B$2:B$101,B47,'detail import'!K$2:K$101)</f>
        <v>0</v>
      </c>
    </row>
    <row r="48" spans="1:4" x14ac:dyDescent="0.25">
      <c r="A48" t="e">
        <f t="shared" si="1"/>
        <v>#REF!</v>
      </c>
      <c r="B48" s="10" t="s">
        <v>70</v>
      </c>
      <c r="C48" s="8">
        <f>SUMIF('detail import'!B$2:B$101,B48,'detail import'!I$2:I$101)</f>
        <v>0</v>
      </c>
      <c r="D48" s="8">
        <f>SUMIF('detail import'!B$2:B$101,B48,'detail import'!K$2:K$101)</f>
        <v>0</v>
      </c>
    </row>
    <row r="49" spans="1:4" x14ac:dyDescent="0.25">
      <c r="A49" t="e">
        <f t="shared" si="1"/>
        <v>#REF!</v>
      </c>
      <c r="B49" s="10" t="s">
        <v>80</v>
      </c>
      <c r="C49" s="8">
        <f>SUMIF('detail import'!B$2:B$101,B49,'detail import'!I$2:I$101)</f>
        <v>0</v>
      </c>
      <c r="D49" s="8">
        <f>SUMIF('detail import'!B$2:B$101,B49,'detail import'!K$2:K$101)</f>
        <v>0</v>
      </c>
    </row>
    <row r="50" spans="1:4" x14ac:dyDescent="0.25">
      <c r="A50" t="e">
        <f t="shared" si="1"/>
        <v>#REF!</v>
      </c>
      <c r="B50" s="10" t="s">
        <v>52</v>
      </c>
      <c r="C50" s="8">
        <f>SUMIF('detail import'!B$2:B$101,B50,'detail import'!I$2:I$101)</f>
        <v>0</v>
      </c>
      <c r="D50" s="8">
        <f>SUMIF('detail import'!B$2:B$101,B50,'detail import'!K$2:K$101)</f>
        <v>0</v>
      </c>
    </row>
    <row r="51" spans="1:4" x14ac:dyDescent="0.25">
      <c r="A51" t="e">
        <f t="shared" si="1"/>
        <v>#REF!</v>
      </c>
      <c r="B51" s="10" t="s">
        <v>55</v>
      </c>
      <c r="C51" s="8">
        <f>SUMIF('detail import'!B$2:B$101,B51,'detail import'!I$2:I$101)</f>
        <v>0</v>
      </c>
      <c r="D51" s="8">
        <f>SUMIF('detail import'!B$2:B$101,B51,'detail import'!K$2:K$101)</f>
        <v>0</v>
      </c>
    </row>
    <row r="52" spans="1:4" x14ac:dyDescent="0.25">
      <c r="A52" t="e">
        <f t="shared" si="1"/>
        <v>#REF!</v>
      </c>
      <c r="B52" s="10" t="s">
        <v>58</v>
      </c>
      <c r="C52" s="8">
        <f>SUMIF('detail import'!B$2:B$101,B52,'detail import'!I$2:I$101)</f>
        <v>0</v>
      </c>
      <c r="D52" s="8">
        <f>SUMIF('detail import'!B$2:B$101,B52,'detail import'!K$2:K$101)</f>
        <v>0</v>
      </c>
    </row>
    <row r="53" spans="1:4" x14ac:dyDescent="0.25">
      <c r="A53" t="e">
        <f t="shared" si="1"/>
        <v>#REF!</v>
      </c>
      <c r="B53" s="9" t="s">
        <v>61</v>
      </c>
      <c r="C53" s="8">
        <f>SUMIF('detail import'!B$2:B$101,B53,'detail import'!I$2:I$101)</f>
        <v>0</v>
      </c>
      <c r="D53" s="8">
        <f>SUMIF('detail import'!B$2:B$101,B53,'detail import'!K$2:K$101)</f>
        <v>0</v>
      </c>
    </row>
    <row r="54" spans="1:4" x14ac:dyDescent="0.25">
      <c r="A54" t="e">
        <f t="shared" si="1"/>
        <v>#REF!</v>
      </c>
      <c r="B54" s="10" t="s">
        <v>72</v>
      </c>
      <c r="C54" s="8">
        <f>SUMIF('detail import'!B$2:B$101,B54,'detail import'!I$2:I$101)</f>
        <v>0</v>
      </c>
      <c r="D54" s="8">
        <f>SUMIF('detail import'!B$2:B$101,B54,'detail import'!K$2:K$101)</f>
        <v>0</v>
      </c>
    </row>
    <row r="55" spans="1:4" x14ac:dyDescent="0.25">
      <c r="A55" t="e">
        <f t="shared" si="1"/>
        <v>#REF!</v>
      </c>
      <c r="B55" s="10" t="s">
        <v>74</v>
      </c>
      <c r="C55" s="8">
        <f>SUMIF('detail import'!B$2:B$101,B55,'detail import'!I$2:I$101)</f>
        <v>0</v>
      </c>
      <c r="D55" s="8">
        <f>SUMIF('detail import'!B$2:B$101,B55,'detail import'!K$2:K$101)</f>
        <v>0</v>
      </c>
    </row>
    <row r="56" spans="1:4" x14ac:dyDescent="0.25">
      <c r="A56" t="e">
        <f t="shared" si="1"/>
        <v>#REF!</v>
      </c>
      <c r="B56" s="10" t="s">
        <v>76</v>
      </c>
      <c r="C56" s="8">
        <f>SUMIF('detail import'!B$2:B$101,B56,'detail import'!I$2:I$101)</f>
        <v>0</v>
      </c>
      <c r="D56" s="8">
        <f>SUMIF('detail import'!B$2:B$101,B56,'detail import'!K$2:K$101)</f>
        <v>0</v>
      </c>
    </row>
    <row r="57" spans="1:4" x14ac:dyDescent="0.25">
      <c r="A57" t="e">
        <f t="shared" si="1"/>
        <v>#REF!</v>
      </c>
      <c r="B57" s="10" t="s">
        <v>78</v>
      </c>
      <c r="C57" s="8">
        <f>SUMIF('detail import'!B$2:B$101,B57,'detail import'!I$2:I$101)</f>
        <v>0</v>
      </c>
      <c r="D57" s="8">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5" x14ac:dyDescent="0.25"/>
  <cols>
    <col min="1" max="1" width="39" bestFit="1" customWidth="1"/>
    <col min="2" max="2" width="35.28515625" customWidth="1"/>
  </cols>
  <sheetData>
    <row r="1" spans="1:7" x14ac:dyDescent="0.25">
      <c r="A1" s="5" t="s">
        <v>102</v>
      </c>
    </row>
    <row r="2" spans="1:7" x14ac:dyDescent="0.25">
      <c r="A2" s="11"/>
      <c r="B2" s="11" t="s">
        <v>103</v>
      </c>
      <c r="C2" s="11"/>
      <c r="D2" s="11"/>
      <c r="E2" s="11"/>
      <c r="F2" s="11"/>
      <c r="G2" s="11"/>
    </row>
    <row r="3" spans="1:7" x14ac:dyDescent="0.25">
      <c r="A3" s="12" t="s">
        <v>104</v>
      </c>
      <c r="B3" s="12" t="s">
        <v>105</v>
      </c>
      <c r="C3" s="12"/>
      <c r="D3" s="12"/>
      <c r="E3" s="12"/>
      <c r="F3" s="12"/>
      <c r="G3" s="12"/>
    </row>
    <row r="4" spans="1:7" x14ac:dyDescent="0.25">
      <c r="A4" s="12" t="s">
        <v>106</v>
      </c>
      <c r="B4" s="12" t="s">
        <v>107</v>
      </c>
      <c r="C4" s="12"/>
      <c r="D4" s="12"/>
      <c r="E4" s="12"/>
      <c r="F4" s="12"/>
      <c r="G4" s="12"/>
    </row>
    <row r="5" spans="1:7" x14ac:dyDescent="0.25">
      <c r="A5" s="12" t="s">
        <v>108</v>
      </c>
      <c r="B5" s="12"/>
      <c r="C5" s="12"/>
      <c r="D5" s="12"/>
      <c r="E5" s="12"/>
      <c r="F5" s="12"/>
      <c r="G5" s="12"/>
    </row>
    <row r="6" spans="1:7" x14ac:dyDescent="0.25">
      <c r="A6" s="12" t="s">
        <v>109</v>
      </c>
      <c r="B6" s="12"/>
      <c r="C6" s="12"/>
      <c r="D6" s="12"/>
      <c r="E6" s="12"/>
      <c r="F6" s="12"/>
      <c r="G6" s="12"/>
    </row>
    <row r="7" spans="1:7" ht="15.75" thickBot="1" x14ac:dyDescent="0.3">
      <c r="A7" s="13" t="s">
        <v>32</v>
      </c>
      <c r="B7" s="13" t="s">
        <v>110</v>
      </c>
      <c r="C7" s="12"/>
      <c r="D7" s="12"/>
      <c r="E7" s="12"/>
      <c r="F7" s="12"/>
      <c r="G7" s="12"/>
    </row>
    <row r="8" spans="1:7" ht="15.75" thickTop="1" x14ac:dyDescent="0.25">
      <c r="A8" s="14" t="s">
        <v>110</v>
      </c>
      <c r="B8" s="14" t="s">
        <v>111</v>
      </c>
      <c r="C8" s="12"/>
      <c r="D8" s="12"/>
      <c r="E8" s="12"/>
      <c r="F8" s="12"/>
      <c r="G8" s="12"/>
    </row>
    <row r="9" spans="1:7" x14ac:dyDescent="0.25">
      <c r="A9" s="12"/>
      <c r="B9" s="14" t="s">
        <v>112</v>
      </c>
      <c r="C9" s="12"/>
      <c r="D9" s="12"/>
      <c r="E9" s="12"/>
      <c r="F9" s="12"/>
      <c r="G9" s="12"/>
    </row>
    <row r="10" spans="1:7" x14ac:dyDescent="0.25">
      <c r="B10" s="14" t="s">
        <v>113</v>
      </c>
      <c r="C10" s="12"/>
      <c r="D10" s="12"/>
      <c r="E10" s="12"/>
      <c r="F10" s="12"/>
      <c r="G10" s="12"/>
    </row>
    <row r="11" spans="1:7" x14ac:dyDescent="0.25">
      <c r="B11" s="12" t="s">
        <v>114</v>
      </c>
      <c r="C11" s="12"/>
      <c r="D11" s="12"/>
      <c r="E11" s="12"/>
      <c r="F11" s="12"/>
      <c r="G11" s="12"/>
    </row>
    <row r="12" spans="1:7" x14ac:dyDescent="0.25">
      <c r="B12" s="14" t="s">
        <v>115</v>
      </c>
      <c r="C12" s="12"/>
      <c r="D12" s="12"/>
      <c r="E12" s="12"/>
      <c r="F12" s="12"/>
      <c r="G12" s="12"/>
    </row>
    <row r="13" spans="1:7" x14ac:dyDescent="0.25">
      <c r="A13" s="12"/>
      <c r="B13" s="12" t="s">
        <v>116</v>
      </c>
      <c r="C13" s="12"/>
      <c r="D13" s="12"/>
      <c r="E13" s="12"/>
      <c r="F13" s="12"/>
      <c r="G13" s="12"/>
    </row>
    <row r="14" spans="1:7" ht="15.75" thickBot="1" x14ac:dyDescent="0.3">
      <c r="A14" s="12"/>
      <c r="B14" s="13"/>
      <c r="C14" s="12"/>
      <c r="D14" s="12"/>
      <c r="E14" s="12"/>
      <c r="F14" s="12" t="s">
        <v>20</v>
      </c>
      <c r="G14" s="12"/>
    </row>
    <row r="15" spans="1:7" ht="15.75" thickTop="1" x14ac:dyDescent="0.25">
      <c r="A15" s="15" t="s">
        <v>16</v>
      </c>
      <c r="B15" s="16" t="s">
        <v>9</v>
      </c>
      <c r="C15" s="12"/>
      <c r="D15" s="12"/>
      <c r="E15" s="12"/>
      <c r="F15" s="17" t="s">
        <v>24</v>
      </c>
      <c r="G15" s="12"/>
    </row>
    <row r="16" spans="1:7" x14ac:dyDescent="0.25">
      <c r="A16" s="18" t="s">
        <v>117</v>
      </c>
      <c r="B16" s="19" t="s">
        <v>22</v>
      </c>
      <c r="C16" s="12"/>
      <c r="D16" s="12"/>
      <c r="E16" s="12"/>
      <c r="F16" s="17" t="s">
        <v>28</v>
      </c>
      <c r="G16" s="12"/>
    </row>
    <row r="17" spans="1:10" x14ac:dyDescent="0.25">
      <c r="A17" s="20" t="s">
        <v>103</v>
      </c>
      <c r="B17" s="21" t="s">
        <v>26</v>
      </c>
      <c r="C17" s="12"/>
      <c r="D17" s="12"/>
      <c r="E17" s="12"/>
      <c r="F17" s="17" t="s">
        <v>31</v>
      </c>
      <c r="G17" s="12"/>
    </row>
    <row r="18" spans="1:10" x14ac:dyDescent="0.25">
      <c r="A18" s="12"/>
      <c r="B18" s="21" t="s">
        <v>29</v>
      </c>
      <c r="C18" s="12"/>
      <c r="D18" s="12"/>
      <c r="E18" s="12"/>
      <c r="F18" s="17" t="s">
        <v>35</v>
      </c>
      <c r="G18" s="12"/>
    </row>
    <row r="19" spans="1:10" x14ac:dyDescent="0.25">
      <c r="A19" s="15" t="s">
        <v>19</v>
      </c>
      <c r="B19" s="21" t="s">
        <v>33</v>
      </c>
      <c r="C19" s="12"/>
      <c r="D19" s="12"/>
      <c r="E19" s="12"/>
      <c r="F19" s="17" t="s">
        <v>38</v>
      </c>
      <c r="G19" s="12"/>
    </row>
    <row r="20" spans="1:10" x14ac:dyDescent="0.25">
      <c r="A20" s="18" t="s">
        <v>21</v>
      </c>
      <c r="B20" s="21" t="s">
        <v>36</v>
      </c>
      <c r="C20" s="12"/>
      <c r="D20" s="12"/>
      <c r="E20" s="12"/>
      <c r="F20" s="17" t="s">
        <v>42</v>
      </c>
      <c r="G20" s="12"/>
    </row>
    <row r="21" spans="1:10" x14ac:dyDescent="0.25">
      <c r="A21" s="18" t="s">
        <v>25</v>
      </c>
      <c r="B21" s="21" t="s">
        <v>40</v>
      </c>
      <c r="C21" s="12"/>
      <c r="D21" s="22"/>
      <c r="E21" s="23"/>
      <c r="F21" s="12" t="s">
        <v>46</v>
      </c>
      <c r="G21" s="12"/>
      <c r="J21" s="5"/>
    </row>
    <row r="22" spans="1:10" x14ac:dyDescent="0.25">
      <c r="A22" s="18" t="s">
        <v>4</v>
      </c>
      <c r="B22" s="21" t="s">
        <v>44</v>
      </c>
      <c r="C22" s="12"/>
      <c r="D22" s="12"/>
      <c r="E22" s="12"/>
      <c r="F22" s="12" t="s">
        <v>50</v>
      </c>
      <c r="G22" s="12"/>
      <c r="J22" s="5"/>
    </row>
    <row r="23" spans="1:10" x14ac:dyDescent="0.25">
      <c r="A23" s="20" t="s">
        <v>32</v>
      </c>
      <c r="B23" s="21" t="s">
        <v>48</v>
      </c>
      <c r="C23" s="12"/>
      <c r="D23" s="12"/>
      <c r="E23" s="12"/>
      <c r="F23" s="17" t="s">
        <v>52</v>
      </c>
      <c r="G23" s="12"/>
      <c r="J23" s="5"/>
    </row>
    <row r="24" spans="1:10" x14ac:dyDescent="0.25">
      <c r="B24" s="24"/>
      <c r="C24" s="12"/>
      <c r="D24" s="12"/>
      <c r="E24" s="12"/>
      <c r="F24" s="17" t="s">
        <v>55</v>
      </c>
      <c r="G24" s="12"/>
      <c r="J24" s="5"/>
    </row>
    <row r="25" spans="1:10" x14ac:dyDescent="0.25">
      <c r="A25" s="15" t="s">
        <v>39</v>
      </c>
      <c r="B25" s="12"/>
      <c r="C25" s="12"/>
      <c r="D25" s="12"/>
      <c r="E25" s="12"/>
      <c r="F25" s="17" t="s">
        <v>58</v>
      </c>
      <c r="G25" s="12"/>
      <c r="J25" s="5"/>
    </row>
    <row r="26" spans="1:10" x14ac:dyDescent="0.25">
      <c r="A26" s="25" t="s">
        <v>43</v>
      </c>
      <c r="B26" s="26"/>
      <c r="C26" s="12"/>
      <c r="D26" s="12"/>
      <c r="E26" s="12"/>
      <c r="F26" s="12" t="s">
        <v>61</v>
      </c>
      <c r="G26" s="12"/>
      <c r="J26" s="5"/>
    </row>
    <row r="27" spans="1:10" x14ac:dyDescent="0.25">
      <c r="A27" s="27" t="s">
        <v>47</v>
      </c>
      <c r="B27" s="26"/>
      <c r="C27" s="12"/>
      <c r="D27" s="12"/>
      <c r="E27" s="12"/>
      <c r="F27" s="17" t="s">
        <v>64</v>
      </c>
      <c r="G27" s="12"/>
      <c r="J27" s="5"/>
    </row>
    <row r="28" spans="1:10" x14ac:dyDescent="0.25">
      <c r="B28" s="12"/>
      <c r="C28" s="12"/>
      <c r="D28" s="12"/>
      <c r="E28" s="12"/>
      <c r="F28" s="17" t="s">
        <v>67</v>
      </c>
      <c r="G28" s="22"/>
      <c r="J28" s="5"/>
    </row>
    <row r="29" spans="1:10" x14ac:dyDescent="0.25">
      <c r="A29" s="28" t="s">
        <v>53</v>
      </c>
      <c r="B29" s="12"/>
      <c r="C29" s="12"/>
      <c r="D29" s="12"/>
      <c r="E29" s="12"/>
      <c r="F29" s="17" t="s">
        <v>70</v>
      </c>
      <c r="G29" s="22"/>
      <c r="J29" s="5"/>
    </row>
    <row r="30" spans="1:10" x14ac:dyDescent="0.25">
      <c r="A30" s="25" t="s">
        <v>56</v>
      </c>
      <c r="B30" s="12"/>
      <c r="C30" s="426"/>
      <c r="D30" s="426"/>
      <c r="E30" s="12"/>
      <c r="F30" s="17" t="s">
        <v>72</v>
      </c>
      <c r="G30" s="12"/>
      <c r="J30" s="5"/>
    </row>
    <row r="31" spans="1:10" x14ac:dyDescent="0.25">
      <c r="A31" s="25" t="s">
        <v>59</v>
      </c>
      <c r="B31" s="12"/>
      <c r="C31" s="12"/>
      <c r="D31" s="12"/>
      <c r="E31" s="12"/>
      <c r="F31" s="17" t="s">
        <v>74</v>
      </c>
      <c r="G31" s="12"/>
      <c r="J31" s="5"/>
    </row>
    <row r="32" spans="1:10" x14ac:dyDescent="0.25">
      <c r="A32" s="25" t="s">
        <v>62</v>
      </c>
      <c r="B32" s="26"/>
      <c r="C32" s="12"/>
      <c r="D32" s="12"/>
      <c r="E32" s="12"/>
      <c r="F32" s="17" t="s">
        <v>76</v>
      </c>
      <c r="G32" s="12"/>
      <c r="J32" s="5"/>
    </row>
    <row r="33" spans="1:10" x14ac:dyDescent="0.25">
      <c r="A33" s="25" t="s">
        <v>65</v>
      </c>
      <c r="B33" s="26"/>
      <c r="C33" s="12"/>
      <c r="D33" s="12"/>
      <c r="E33" s="12"/>
      <c r="F33" s="17" t="s">
        <v>78</v>
      </c>
      <c r="G33" s="12"/>
      <c r="J33" s="5"/>
    </row>
    <row r="34" spans="1:10" x14ac:dyDescent="0.25">
      <c r="A34" s="27" t="s">
        <v>68</v>
      </c>
      <c r="B34" s="12"/>
      <c r="C34" s="12"/>
      <c r="D34" s="12"/>
      <c r="E34" s="12"/>
      <c r="F34" s="17" t="s">
        <v>80</v>
      </c>
      <c r="G34" s="12"/>
      <c r="J34" s="5"/>
    </row>
    <row r="35" spans="1:10" x14ac:dyDescent="0.25">
      <c r="B35" s="12"/>
      <c r="C35" s="426"/>
      <c r="D35" s="426"/>
      <c r="E35" s="12"/>
      <c r="F35" s="12"/>
      <c r="G35" s="12"/>
    </row>
    <row r="38" spans="1:10" x14ac:dyDescent="0.25">
      <c r="A38" t="s">
        <v>9</v>
      </c>
      <c r="B38" t="s">
        <v>10</v>
      </c>
      <c r="C38" t="s">
        <v>118</v>
      </c>
      <c r="D38" t="s">
        <v>119</v>
      </c>
    </row>
    <row r="39" spans="1:10" x14ac:dyDescent="0.25">
      <c r="A39" t="s">
        <v>22</v>
      </c>
      <c r="B39" t="s">
        <v>79</v>
      </c>
      <c r="C39" s="29">
        <v>500</v>
      </c>
      <c r="D39" t="s">
        <v>120</v>
      </c>
    </row>
    <row r="40" spans="1:10" x14ac:dyDescent="0.25">
      <c r="B40" t="s">
        <v>81</v>
      </c>
      <c r="C40" s="29">
        <v>600</v>
      </c>
      <c r="D40" t="s">
        <v>120</v>
      </c>
    </row>
    <row r="41" spans="1:10" x14ac:dyDescent="0.25">
      <c r="B41" t="s">
        <v>85</v>
      </c>
      <c r="C41" s="29">
        <v>150</v>
      </c>
      <c r="D41" t="s">
        <v>120</v>
      </c>
    </row>
    <row r="42" spans="1:10" x14ac:dyDescent="0.25">
      <c r="B42" t="s">
        <v>89</v>
      </c>
      <c r="C42" s="29"/>
    </row>
    <row r="43" spans="1:10" x14ac:dyDescent="0.25">
      <c r="B43" t="s">
        <v>82</v>
      </c>
      <c r="C43" s="29"/>
    </row>
    <row r="44" spans="1:10" x14ac:dyDescent="0.25">
      <c r="B44" t="s">
        <v>91</v>
      </c>
      <c r="C44" s="29"/>
    </row>
    <row r="45" spans="1:10" x14ac:dyDescent="0.25">
      <c r="B45" t="s">
        <v>77</v>
      </c>
      <c r="C45" s="29">
        <v>300</v>
      </c>
      <c r="D45" t="s">
        <v>120</v>
      </c>
    </row>
    <row r="46" spans="1:10" x14ac:dyDescent="0.25">
      <c r="B46" t="s">
        <v>75</v>
      </c>
      <c r="C46" s="29"/>
    </row>
    <row r="47" spans="1:10" x14ac:dyDescent="0.25">
      <c r="B47" t="s">
        <v>71</v>
      </c>
      <c r="C47" s="29"/>
    </row>
    <row r="48" spans="1:10" x14ac:dyDescent="0.25">
      <c r="A48" t="s">
        <v>36</v>
      </c>
      <c r="B48" t="s">
        <v>60</v>
      </c>
      <c r="C48" s="29">
        <v>85</v>
      </c>
      <c r="D48" t="s">
        <v>121</v>
      </c>
    </row>
    <row r="49" spans="1:4" x14ac:dyDescent="0.25">
      <c r="B49" t="s">
        <v>122</v>
      </c>
      <c r="C49" s="29">
        <v>100</v>
      </c>
      <c r="D49" t="s">
        <v>121</v>
      </c>
    </row>
    <row r="50" spans="1:4" x14ac:dyDescent="0.25">
      <c r="B50" t="s">
        <v>87</v>
      </c>
      <c r="C50" s="29">
        <v>85</v>
      </c>
      <c r="D50" t="s">
        <v>121</v>
      </c>
    </row>
    <row r="51" spans="1:4" x14ac:dyDescent="0.25">
      <c r="B51" t="s">
        <v>123</v>
      </c>
      <c r="C51" s="29">
        <v>100</v>
      </c>
      <c r="D51" t="s">
        <v>121</v>
      </c>
    </row>
    <row r="52" spans="1:4" x14ac:dyDescent="0.25">
      <c r="B52" t="s">
        <v>95</v>
      </c>
      <c r="C52" s="29">
        <v>85</v>
      </c>
      <c r="D52" t="s">
        <v>121</v>
      </c>
    </row>
    <row r="53" spans="1:4" x14ac:dyDescent="0.25">
      <c r="A53" t="s">
        <v>29</v>
      </c>
      <c r="B53" t="s">
        <v>122</v>
      </c>
      <c r="C53" s="29">
        <v>60</v>
      </c>
      <c r="D53" t="s">
        <v>121</v>
      </c>
    </row>
    <row r="54" spans="1:4" x14ac:dyDescent="0.25">
      <c r="B54" t="s">
        <v>123</v>
      </c>
      <c r="C54" s="29">
        <v>60</v>
      </c>
      <c r="D54" t="s">
        <v>124</v>
      </c>
    </row>
    <row r="55" spans="1:4" x14ac:dyDescent="0.25">
      <c r="A55" t="s">
        <v>26</v>
      </c>
      <c r="B55" t="s">
        <v>45</v>
      </c>
      <c r="C55" s="29">
        <v>85</v>
      </c>
      <c r="D55" t="s">
        <v>121</v>
      </c>
    </row>
    <row r="56" spans="1:4" x14ac:dyDescent="0.25">
      <c r="B56" t="s">
        <v>66</v>
      </c>
      <c r="C56" s="29">
        <v>60</v>
      </c>
      <c r="D56" t="s">
        <v>121</v>
      </c>
    </row>
    <row r="57" spans="1:4" x14ac:dyDescent="0.25">
      <c r="B57" t="s">
        <v>73</v>
      </c>
      <c r="C57" s="29">
        <v>70</v>
      </c>
      <c r="D57" t="s">
        <v>121</v>
      </c>
    </row>
    <row r="58" spans="1:4" x14ac:dyDescent="0.25">
      <c r="B58" t="s">
        <v>49</v>
      </c>
      <c r="C58" s="29">
        <v>70</v>
      </c>
      <c r="D58" t="s">
        <v>121</v>
      </c>
    </row>
    <row r="59" spans="1:4" x14ac:dyDescent="0.25">
      <c r="A59" t="s">
        <v>48</v>
      </c>
      <c r="B59" t="s">
        <v>57</v>
      </c>
      <c r="C59" s="29">
        <v>225</v>
      </c>
      <c r="D59" t="s">
        <v>125</v>
      </c>
    </row>
    <row r="60" spans="1:4" x14ac:dyDescent="0.25">
      <c r="B60" t="s">
        <v>54</v>
      </c>
      <c r="C60" s="29">
        <v>326.5</v>
      </c>
      <c r="D60" t="s">
        <v>125</v>
      </c>
    </row>
    <row r="61" spans="1:4" x14ac:dyDescent="0.25">
      <c r="B61" t="s">
        <v>94</v>
      </c>
      <c r="C61" s="29"/>
    </row>
    <row r="62" spans="1:4" x14ac:dyDescent="0.25">
      <c r="B62" t="s">
        <v>86</v>
      </c>
      <c r="C62" s="29"/>
    </row>
    <row r="63" spans="1:4" x14ac:dyDescent="0.25">
      <c r="B63" t="s">
        <v>63</v>
      </c>
      <c r="C63" s="29"/>
    </row>
    <row r="64" spans="1:4" x14ac:dyDescent="0.25">
      <c r="B64" t="s">
        <v>37</v>
      </c>
      <c r="C64" s="29"/>
    </row>
    <row r="65" spans="1:4" x14ac:dyDescent="0.25">
      <c r="B65" t="s">
        <v>90</v>
      </c>
      <c r="C65" s="29"/>
    </row>
    <row r="66" spans="1:4" x14ac:dyDescent="0.25">
      <c r="A66" t="s">
        <v>44</v>
      </c>
      <c r="B66" t="s">
        <v>41</v>
      </c>
      <c r="C66" s="29">
        <v>25</v>
      </c>
      <c r="D66" t="s">
        <v>125</v>
      </c>
    </row>
    <row r="67" spans="1:4" x14ac:dyDescent="0.25">
      <c r="B67" t="s">
        <v>30</v>
      </c>
      <c r="C67" s="29">
        <v>12.5</v>
      </c>
      <c r="D67" t="s">
        <v>125</v>
      </c>
    </row>
    <row r="68" spans="1:4" x14ac:dyDescent="0.25">
      <c r="B68" t="s">
        <v>34</v>
      </c>
      <c r="C68" s="29"/>
    </row>
    <row r="69" spans="1:4" x14ac:dyDescent="0.25">
      <c r="A69" t="s">
        <v>40</v>
      </c>
      <c r="B69" t="s">
        <v>69</v>
      </c>
      <c r="C69" s="29">
        <v>40</v>
      </c>
      <c r="D69" t="s">
        <v>121</v>
      </c>
    </row>
    <row r="70" spans="1:4" x14ac:dyDescent="0.25">
      <c r="B70" t="s">
        <v>27</v>
      </c>
      <c r="C70" s="29">
        <v>50</v>
      </c>
      <c r="D70" t="s">
        <v>121</v>
      </c>
    </row>
    <row r="71" spans="1:4" x14ac:dyDescent="0.25">
      <c r="B71" t="s">
        <v>51</v>
      </c>
      <c r="C71" s="29">
        <v>40</v>
      </c>
      <c r="D71" t="s">
        <v>121</v>
      </c>
    </row>
    <row r="72" spans="1:4" x14ac:dyDescent="0.25">
      <c r="A72" t="s">
        <v>33</v>
      </c>
      <c r="B72" t="s">
        <v>23</v>
      </c>
      <c r="C72" s="29"/>
    </row>
    <row r="73" spans="1:4" x14ac:dyDescent="0.25">
      <c r="B73" t="s">
        <v>88</v>
      </c>
      <c r="C73" s="29"/>
    </row>
    <row r="75" spans="1:4" x14ac:dyDescent="0.25">
      <c r="B75" s="30" t="s">
        <v>10</v>
      </c>
      <c r="C75" s="31" t="s">
        <v>118</v>
      </c>
      <c r="D75" s="32" t="s">
        <v>119</v>
      </c>
    </row>
    <row r="76" spans="1:4" x14ac:dyDescent="0.25">
      <c r="B76" s="21" t="s">
        <v>23</v>
      </c>
      <c r="C76" s="33"/>
      <c r="D76" s="34"/>
    </row>
    <row r="77" spans="1:4" x14ac:dyDescent="0.25">
      <c r="B77" s="21" t="s">
        <v>27</v>
      </c>
      <c r="C77" s="33">
        <v>50</v>
      </c>
      <c r="D77" s="34" t="s">
        <v>121</v>
      </c>
    </row>
    <row r="78" spans="1:4" x14ac:dyDescent="0.25">
      <c r="B78" s="21" t="s">
        <v>30</v>
      </c>
      <c r="C78" s="33">
        <v>12.5</v>
      </c>
      <c r="D78" s="34" t="s">
        <v>125</v>
      </c>
    </row>
    <row r="79" spans="1:4" x14ac:dyDescent="0.25">
      <c r="B79" s="21" t="s">
        <v>34</v>
      </c>
      <c r="C79" s="33"/>
      <c r="D79" s="34"/>
    </row>
    <row r="80" spans="1:4" x14ac:dyDescent="0.25">
      <c r="B80" s="21" t="s">
        <v>37</v>
      </c>
      <c r="C80" s="33"/>
      <c r="D80" s="34"/>
    </row>
    <row r="81" spans="2:4" x14ac:dyDescent="0.25">
      <c r="B81" s="21" t="s">
        <v>41</v>
      </c>
      <c r="C81" s="33">
        <v>25</v>
      </c>
      <c r="D81" s="34" t="s">
        <v>125</v>
      </c>
    </row>
    <row r="82" spans="2:4" x14ac:dyDescent="0.25">
      <c r="B82" s="21" t="s">
        <v>45</v>
      </c>
      <c r="C82" s="33">
        <v>85</v>
      </c>
      <c r="D82" s="34" t="s">
        <v>121</v>
      </c>
    </row>
    <row r="83" spans="2:4" x14ac:dyDescent="0.25">
      <c r="B83" s="21" t="s">
        <v>49</v>
      </c>
      <c r="C83" s="33">
        <v>64</v>
      </c>
      <c r="D83" s="34" t="s">
        <v>121</v>
      </c>
    </row>
    <row r="84" spans="2:4" x14ac:dyDescent="0.25">
      <c r="B84" s="21" t="s">
        <v>51</v>
      </c>
      <c r="C84" s="33">
        <v>40</v>
      </c>
      <c r="D84" s="34" t="s">
        <v>121</v>
      </c>
    </row>
    <row r="85" spans="2:4" x14ac:dyDescent="0.25">
      <c r="B85" s="21" t="s">
        <v>54</v>
      </c>
      <c r="C85" s="33">
        <v>326.5</v>
      </c>
      <c r="D85" s="34" t="s">
        <v>125</v>
      </c>
    </row>
    <row r="86" spans="2:4" x14ac:dyDescent="0.25">
      <c r="B86" s="21" t="s">
        <v>57</v>
      </c>
      <c r="C86" s="33">
        <v>225</v>
      </c>
      <c r="D86" s="34" t="s">
        <v>125</v>
      </c>
    </row>
    <row r="87" spans="2:4" x14ac:dyDescent="0.25">
      <c r="B87" s="21" t="s">
        <v>60</v>
      </c>
      <c r="C87" s="33">
        <v>85</v>
      </c>
      <c r="D87" s="34" t="s">
        <v>121</v>
      </c>
    </row>
    <row r="88" spans="2:4" x14ac:dyDescent="0.25">
      <c r="B88" s="21" t="s">
        <v>63</v>
      </c>
      <c r="C88" s="33"/>
      <c r="D88" s="34"/>
    </row>
    <row r="89" spans="2:4" x14ac:dyDescent="0.25">
      <c r="B89" s="21" t="s">
        <v>66</v>
      </c>
      <c r="C89" s="33">
        <v>60</v>
      </c>
      <c r="D89" s="34" t="s">
        <v>121</v>
      </c>
    </row>
    <row r="90" spans="2:4" x14ac:dyDescent="0.25">
      <c r="B90" s="21" t="s">
        <v>69</v>
      </c>
      <c r="C90" s="33">
        <v>40</v>
      </c>
      <c r="D90" s="34" t="s">
        <v>121</v>
      </c>
    </row>
    <row r="91" spans="2:4" x14ac:dyDescent="0.25">
      <c r="B91" s="21" t="s">
        <v>71</v>
      </c>
      <c r="C91" s="33"/>
      <c r="D91" s="34"/>
    </row>
    <row r="92" spans="2:4" x14ac:dyDescent="0.25">
      <c r="B92" s="21" t="s">
        <v>73</v>
      </c>
      <c r="C92" s="33">
        <v>101.25</v>
      </c>
      <c r="D92" s="34" t="s">
        <v>121</v>
      </c>
    </row>
    <row r="93" spans="2:4" x14ac:dyDescent="0.25">
      <c r="B93" s="21" t="s">
        <v>75</v>
      </c>
      <c r="C93" s="33"/>
      <c r="D93" s="34"/>
    </row>
    <row r="94" spans="2:4" x14ac:dyDescent="0.25">
      <c r="B94" s="21" t="s">
        <v>77</v>
      </c>
      <c r="C94" s="33">
        <v>300</v>
      </c>
      <c r="D94" s="34" t="s">
        <v>120</v>
      </c>
    </row>
    <row r="95" spans="2:4" x14ac:dyDescent="0.25">
      <c r="B95" s="21" t="s">
        <v>79</v>
      </c>
      <c r="C95" s="33">
        <v>500</v>
      </c>
      <c r="D95" s="34" t="s">
        <v>120</v>
      </c>
    </row>
    <row r="96" spans="2:4" x14ac:dyDescent="0.25">
      <c r="B96" s="21" t="s">
        <v>81</v>
      </c>
      <c r="C96" s="33">
        <v>600</v>
      </c>
      <c r="D96" s="34" t="s">
        <v>120</v>
      </c>
    </row>
    <row r="97" spans="2:4" x14ac:dyDescent="0.25">
      <c r="B97" s="21" t="s">
        <v>82</v>
      </c>
      <c r="C97" s="33"/>
      <c r="D97" s="34"/>
    </row>
    <row r="98" spans="2:4" x14ac:dyDescent="0.25">
      <c r="B98" s="35" t="s">
        <v>83</v>
      </c>
      <c r="C98" s="33">
        <v>100</v>
      </c>
      <c r="D98" s="34" t="s">
        <v>121</v>
      </c>
    </row>
    <row r="99" spans="2:4" x14ac:dyDescent="0.25">
      <c r="B99" s="35" t="s">
        <v>84</v>
      </c>
      <c r="C99" s="33">
        <v>60</v>
      </c>
      <c r="D99" s="34" t="s">
        <v>121</v>
      </c>
    </row>
    <row r="100" spans="2:4" x14ac:dyDescent="0.25">
      <c r="B100" s="21" t="s">
        <v>85</v>
      </c>
      <c r="C100" s="33">
        <v>150</v>
      </c>
      <c r="D100" s="34" t="s">
        <v>120</v>
      </c>
    </row>
    <row r="101" spans="2:4" x14ac:dyDescent="0.25">
      <c r="B101" s="21" t="s">
        <v>86</v>
      </c>
      <c r="C101" s="33"/>
      <c r="D101" s="34"/>
    </row>
    <row r="102" spans="2:4" x14ac:dyDescent="0.25">
      <c r="B102" s="21" t="s">
        <v>87</v>
      </c>
      <c r="C102" s="33">
        <v>85</v>
      </c>
      <c r="D102" s="34" t="s">
        <v>121</v>
      </c>
    </row>
    <row r="103" spans="2:4" x14ac:dyDescent="0.25">
      <c r="B103" s="21" t="s">
        <v>88</v>
      </c>
      <c r="C103" s="33"/>
      <c r="D103" s="34"/>
    </row>
    <row r="104" spans="2:4" x14ac:dyDescent="0.25">
      <c r="B104" s="21" t="s">
        <v>89</v>
      </c>
      <c r="C104" s="33"/>
      <c r="D104" s="34"/>
    </row>
    <row r="105" spans="2:4" x14ac:dyDescent="0.25">
      <c r="B105" s="21" t="s">
        <v>90</v>
      </c>
      <c r="C105" s="33"/>
      <c r="D105" s="34"/>
    </row>
    <row r="106" spans="2:4" x14ac:dyDescent="0.25">
      <c r="B106" s="21" t="s">
        <v>91</v>
      </c>
      <c r="C106" s="33"/>
      <c r="D106" s="34"/>
    </row>
    <row r="107" spans="2:4" x14ac:dyDescent="0.25">
      <c r="B107" s="35" t="s">
        <v>92</v>
      </c>
      <c r="C107" s="33">
        <v>100</v>
      </c>
      <c r="D107" s="34" t="s">
        <v>121</v>
      </c>
    </row>
    <row r="108" spans="2:4" x14ac:dyDescent="0.25">
      <c r="B108" s="35" t="s">
        <v>93</v>
      </c>
      <c r="C108" s="33">
        <v>60</v>
      </c>
      <c r="D108" s="34" t="s">
        <v>124</v>
      </c>
    </row>
    <row r="109" spans="2:4" x14ac:dyDescent="0.25">
      <c r="B109" s="21" t="s">
        <v>94</v>
      </c>
      <c r="C109" s="33"/>
      <c r="D109" s="34"/>
    </row>
    <row r="110" spans="2:4" x14ac:dyDescent="0.25">
      <c r="B110" s="21" t="s">
        <v>95</v>
      </c>
      <c r="C110" s="33">
        <v>85</v>
      </c>
      <c r="D110" s="34" t="s">
        <v>121</v>
      </c>
    </row>
    <row r="111" spans="2:4" x14ac:dyDescent="0.25">
      <c r="B111" s="24"/>
      <c r="C111" s="36"/>
      <c r="D111" s="37"/>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5" x14ac:dyDescent="0.25"/>
  <cols>
    <col min="1" max="1" width="45.42578125" bestFit="1" customWidth="1"/>
    <col min="2" max="2" width="10.28515625" bestFit="1" customWidth="1"/>
    <col min="3" max="3" width="13" customWidth="1"/>
    <col min="5" max="5" width="11.28515625" customWidth="1"/>
    <col min="6" max="6" width="11.7109375" customWidth="1"/>
    <col min="7" max="7" width="14.28515625" customWidth="1"/>
    <col min="8" max="8" width="16.7109375" customWidth="1"/>
    <col min="9" max="9" width="15.5703125" customWidth="1"/>
  </cols>
  <sheetData>
    <row r="1" spans="1:9" ht="31.5" x14ac:dyDescent="0.5">
      <c r="A1" s="330">
        <f>Activity!L4</f>
        <v>0</v>
      </c>
      <c r="B1" s="331"/>
      <c r="C1" s="331"/>
      <c r="D1" s="331"/>
      <c r="E1" s="331"/>
      <c r="F1" s="331"/>
      <c r="G1" s="331"/>
      <c r="H1" s="331"/>
      <c r="I1" s="332"/>
    </row>
    <row r="2" spans="1:9" ht="5.25" customHeight="1" x14ac:dyDescent="0.25">
      <c r="A2" s="141"/>
      <c r="B2" s="112"/>
      <c r="C2" s="112"/>
      <c r="D2" s="112"/>
      <c r="E2" s="112"/>
      <c r="F2" s="112"/>
      <c r="G2" s="112"/>
      <c r="H2" s="112"/>
      <c r="I2" s="142"/>
    </row>
    <row r="3" spans="1:9" ht="26.25" x14ac:dyDescent="0.4">
      <c r="A3" s="333" t="str">
        <f>"Billing by Category for the Month of "</f>
        <v xml:space="preserve">Billing by Category for the Month of </v>
      </c>
      <c r="B3" s="334"/>
      <c r="C3" s="334"/>
      <c r="D3" s="334"/>
      <c r="E3" s="334"/>
      <c r="F3" s="334"/>
      <c r="G3" s="335">
        <f>Activity!J3</f>
        <v>45839</v>
      </c>
      <c r="H3" s="335"/>
      <c r="I3" s="336"/>
    </row>
    <row r="4" spans="1:9" ht="5.25" customHeight="1" x14ac:dyDescent="0.25">
      <c r="A4" s="143"/>
      <c r="B4" s="144"/>
      <c r="C4" s="144"/>
      <c r="D4" s="144"/>
      <c r="E4" s="144"/>
      <c r="F4" s="144"/>
      <c r="G4" s="144"/>
      <c r="H4" s="144"/>
      <c r="I4" s="145"/>
    </row>
    <row r="5" spans="1:9" ht="63" x14ac:dyDescent="0.25">
      <c r="A5" s="100" t="s">
        <v>270</v>
      </c>
      <c r="B5" s="101" t="s">
        <v>1</v>
      </c>
      <c r="C5" s="102" t="s">
        <v>13</v>
      </c>
      <c r="D5" s="103" t="s">
        <v>248</v>
      </c>
      <c r="E5" s="104" t="s">
        <v>249</v>
      </c>
      <c r="F5" s="91" t="s">
        <v>461</v>
      </c>
      <c r="G5" s="105" t="s">
        <v>250</v>
      </c>
      <c r="H5" s="104" t="s">
        <v>252</v>
      </c>
      <c r="I5" s="91" t="s">
        <v>251</v>
      </c>
    </row>
    <row r="6" spans="1:9" ht="15.75" x14ac:dyDescent="0.25">
      <c r="A6" s="114" t="s">
        <v>247</v>
      </c>
      <c r="B6" s="115">
        <f t="shared" ref="B6:I6" si="0">SUM(B7:B49)</f>
        <v>0</v>
      </c>
      <c r="C6" s="116">
        <f t="shared" si="0"/>
        <v>0</v>
      </c>
      <c r="D6" s="117">
        <f t="shared" si="0"/>
        <v>0</v>
      </c>
      <c r="E6" s="117" t="e">
        <f t="shared" si="0"/>
        <v>#REF!</v>
      </c>
      <c r="F6" s="117">
        <f t="shared" si="0"/>
        <v>0</v>
      </c>
      <c r="G6" s="117">
        <f t="shared" si="0"/>
        <v>0</v>
      </c>
      <c r="H6" s="117">
        <f t="shared" si="0"/>
        <v>0</v>
      </c>
      <c r="I6" s="117">
        <f t="shared" si="0"/>
        <v>0</v>
      </c>
    </row>
    <row r="7" spans="1:9" x14ac:dyDescent="0.25">
      <c r="A7" s="9" t="s">
        <v>22</v>
      </c>
      <c r="B7" s="113">
        <f>SUMIF(Activity!I:I,A7,Activity!L:L)</f>
        <v>0</v>
      </c>
      <c r="C7" s="29">
        <f>SUMIF(Activity!I:I,'Category Summary'!A7,Activity!O:O)</f>
        <v>0</v>
      </c>
      <c r="D7" s="9">
        <f>COUNTIF(Activity!I:I,A7)</f>
        <v>0</v>
      </c>
      <c r="E7" s="9" t="e">
        <f>COUNTIFS(Activity!#REF!,"Yes",Activity!I:I,A7)</f>
        <v>#REF!</v>
      </c>
      <c r="F7" s="118">
        <f>COUNTIFS(Activity!R:R,"Yes",Activity!I:I,A7)</f>
        <v>0</v>
      </c>
      <c r="G7" s="9">
        <f>COUNTIFS(Activity!S:S,"Yes - Completed",Activity!I:I,A7)</f>
        <v>0</v>
      </c>
      <c r="H7" s="9">
        <f t="shared" ref="H7:H12" si="1">F7-G7-I7</f>
        <v>0</v>
      </c>
      <c r="I7" s="9">
        <f>COUNTIFS(Activity!S:S,"No - Never Began",Activity!I:I,A7)</f>
        <v>0</v>
      </c>
    </row>
    <row r="8" spans="1:9" x14ac:dyDescent="0.25">
      <c r="A8" s="9" t="s">
        <v>163</v>
      </c>
      <c r="B8" s="113">
        <f>SUMIF(Activity!I:I,A8,Activity!L:L)</f>
        <v>0</v>
      </c>
      <c r="C8" s="29">
        <f>SUMIF(Activity!I:I,'Category Summary'!A8,Activity!O:O)</f>
        <v>0</v>
      </c>
      <c r="D8" s="9">
        <f>COUNTIF(Activity!I:I,A8)</f>
        <v>0</v>
      </c>
      <c r="E8" s="9" t="e">
        <f>COUNTIFS(Activity!#REF!,"Yes",Activity!I:I,A8)</f>
        <v>#REF!</v>
      </c>
      <c r="F8" s="118">
        <f>COUNTIFS(Activity!R:R,"Yes",Activity!I:I,A8)</f>
        <v>0</v>
      </c>
      <c r="G8" s="9">
        <f>COUNTIFS(Activity!S:S,"Yes - Completed",Activity!I:I,A8)</f>
        <v>0</v>
      </c>
      <c r="H8" s="9">
        <f t="shared" si="1"/>
        <v>0</v>
      </c>
      <c r="I8" s="9">
        <f>COUNTIFS(Activity!S:S,"No - Never Began",Activity!I:I,A8)</f>
        <v>0</v>
      </c>
    </row>
    <row r="9" spans="1:9" x14ac:dyDescent="0.25">
      <c r="A9" s="9" t="s">
        <v>164</v>
      </c>
      <c r="B9" s="113">
        <f>SUMIF(Activity!I:I,A9,Activity!L:L)</f>
        <v>0</v>
      </c>
      <c r="C9" s="29">
        <f>SUMIF(Activity!I:I,'Category Summary'!A9,Activity!O:O)</f>
        <v>0</v>
      </c>
      <c r="D9" s="9">
        <f>COUNTIF(Activity!I:I,A9)</f>
        <v>0</v>
      </c>
      <c r="E9" s="9" t="e">
        <f>COUNTIFS(Activity!#REF!,"Yes",Activity!I:I,A9)</f>
        <v>#REF!</v>
      </c>
      <c r="F9" s="118">
        <f>COUNTIFS(Activity!R:R,"Yes",Activity!I:I,A9)</f>
        <v>0</v>
      </c>
      <c r="G9" s="9">
        <f>COUNTIFS(Activity!S:S,"Yes - Completed",Activity!I:I,A9)</f>
        <v>0</v>
      </c>
      <c r="H9" s="9">
        <f t="shared" si="1"/>
        <v>0</v>
      </c>
      <c r="I9" s="9">
        <f>COUNTIFS(Activity!S:S,"No - Never Began",Activity!I:I,A9)</f>
        <v>0</v>
      </c>
    </row>
    <row r="10" spans="1:9" x14ac:dyDescent="0.25">
      <c r="A10" s="9" t="s">
        <v>44</v>
      </c>
      <c r="B10" s="113">
        <f>SUMIF(Activity!I:I,A10,Activity!L:L)</f>
        <v>0</v>
      </c>
      <c r="C10" s="29">
        <f>SUMIF(Activity!I:I,'Category Summary'!A10,Activity!O:O)</f>
        <v>0</v>
      </c>
      <c r="D10" s="9">
        <f>COUNTIF(Activity!I:I,A10)</f>
        <v>0</v>
      </c>
      <c r="E10" s="9" t="e">
        <f>COUNTIFS(Activity!#REF!,"Yes",Activity!I:I,A10)</f>
        <v>#REF!</v>
      </c>
      <c r="F10" s="118">
        <f>COUNTIFS(Activity!R:R,"Yes",Activity!I:I,A10)</f>
        <v>0</v>
      </c>
      <c r="G10" s="9">
        <f>COUNTIFS(Activity!S:S,"Yes - Completed",Activity!I:I,A10)</f>
        <v>0</v>
      </c>
      <c r="H10" s="9">
        <f t="shared" si="1"/>
        <v>0</v>
      </c>
      <c r="I10" s="9">
        <f>COUNTIFS(Activity!S:S,"No - Never Began",Activity!I:I,A10)</f>
        <v>0</v>
      </c>
    </row>
    <row r="11" spans="1:9" x14ac:dyDescent="0.25">
      <c r="A11" s="9" t="s">
        <v>365</v>
      </c>
      <c r="B11" s="113">
        <f>SUMIF(Activity!I:I,A11,Activity!L:L)</f>
        <v>0</v>
      </c>
      <c r="C11" s="29">
        <f>SUMIF(Activity!I:I,'Category Summary'!A11,Activity!O:O)</f>
        <v>0</v>
      </c>
      <c r="D11" s="9">
        <f>COUNTIF(Activity!I:I,A11)</f>
        <v>0</v>
      </c>
      <c r="E11" s="9" t="e">
        <f>COUNTIFS(Activity!#REF!,"Yes",Activity!I:I,A11)</f>
        <v>#REF!</v>
      </c>
      <c r="F11" s="118">
        <f>COUNTIFS(Activity!R:R,"Yes",Activity!I:I,A11)</f>
        <v>0</v>
      </c>
      <c r="G11" s="9">
        <f>COUNTIFS(Activity!S:S,"Yes - Completed",Activity!I:I,A11)</f>
        <v>0</v>
      </c>
      <c r="H11" s="9">
        <f t="shared" si="1"/>
        <v>0</v>
      </c>
      <c r="I11" s="9">
        <f>COUNTIFS(Activity!S:S,"No - Never Began",Activity!I:I,A11)</f>
        <v>0</v>
      </c>
    </row>
    <row r="12" spans="1:9" x14ac:dyDescent="0.25">
      <c r="A12" s="9" t="s">
        <v>366</v>
      </c>
      <c r="B12" s="113">
        <f>SUMIF(Activity!I:I,A12,Activity!L:L)</f>
        <v>0</v>
      </c>
      <c r="C12" s="29">
        <f>SUMIF(Activity!I:I,'Category Summary'!A12,Activity!O:O)</f>
        <v>0</v>
      </c>
      <c r="D12" s="9">
        <f>COUNTIF(Activity!I:I,A12)</f>
        <v>0</v>
      </c>
      <c r="E12" s="9" t="e">
        <f>COUNTIFS(Activity!#REF!,"Yes",Activity!I:I,A12)</f>
        <v>#REF!</v>
      </c>
      <c r="F12" s="118">
        <f>COUNTIFS(Activity!R:R,"Yes",Activity!I:I,A12)</f>
        <v>0</v>
      </c>
      <c r="G12" s="9">
        <f>COUNTIFS(Activity!S:S,"Yes - Completed",Activity!I:I,A12)</f>
        <v>0</v>
      </c>
      <c r="H12" s="9">
        <f t="shared" si="1"/>
        <v>0</v>
      </c>
      <c r="I12" s="9">
        <f>COUNTIFS(Activity!S:S,"No - Never Began",Activity!I:I,A12)</f>
        <v>0</v>
      </c>
    </row>
    <row r="13" spans="1:9" x14ac:dyDescent="0.25">
      <c r="A13" s="9"/>
      <c r="B13" s="113"/>
      <c r="C13" s="29"/>
      <c r="D13" s="9"/>
      <c r="E13" s="9"/>
      <c r="F13" s="118"/>
      <c r="G13" s="9"/>
      <c r="H13" s="9"/>
      <c r="I13" s="9"/>
    </row>
    <row r="14" spans="1:9" x14ac:dyDescent="0.25">
      <c r="A14" s="9"/>
      <c r="B14" s="113"/>
      <c r="C14" s="29"/>
      <c r="D14" s="9"/>
      <c r="E14" s="9"/>
      <c r="F14" s="118"/>
      <c r="G14" s="9"/>
      <c r="H14" s="9"/>
      <c r="I14" s="9"/>
    </row>
    <row r="15" spans="1:9" x14ac:dyDescent="0.25">
      <c r="A15" s="9"/>
      <c r="B15" s="113"/>
      <c r="C15" s="29"/>
      <c r="D15" s="9"/>
      <c r="E15" s="9"/>
      <c r="F15" s="118"/>
      <c r="G15" s="9"/>
      <c r="H15" s="9"/>
      <c r="I15" s="9"/>
    </row>
    <row r="16" spans="1:9" x14ac:dyDescent="0.25">
      <c r="A16" s="9"/>
      <c r="B16" s="113"/>
      <c r="C16" s="29"/>
      <c r="D16" s="9"/>
      <c r="E16" s="9"/>
      <c r="F16" s="118"/>
      <c r="G16" s="9"/>
      <c r="H16" s="9"/>
      <c r="I16" s="9"/>
    </row>
    <row r="17" spans="1:9" x14ac:dyDescent="0.25">
      <c r="A17" s="9"/>
      <c r="B17" s="113"/>
      <c r="C17" s="29"/>
      <c r="D17" s="9"/>
      <c r="E17" s="9"/>
      <c r="F17" s="118"/>
      <c r="G17" s="9"/>
      <c r="H17" s="9"/>
      <c r="I17" s="9"/>
    </row>
    <row r="18" spans="1:9" x14ac:dyDescent="0.25">
      <c r="A18" s="9"/>
      <c r="B18" s="113"/>
      <c r="C18" s="29"/>
      <c r="D18" s="9"/>
      <c r="E18" s="9"/>
      <c r="F18" s="118"/>
      <c r="G18" s="9"/>
      <c r="H18" s="9"/>
      <c r="I18" s="9"/>
    </row>
    <row r="19" spans="1:9" x14ac:dyDescent="0.25">
      <c r="A19" s="9"/>
      <c r="B19" s="113"/>
      <c r="C19" s="29"/>
      <c r="D19" s="9"/>
      <c r="E19" s="9"/>
      <c r="F19" s="118"/>
      <c r="G19" s="9"/>
      <c r="H19" s="9"/>
      <c r="I19" s="9"/>
    </row>
    <row r="20" spans="1:9" x14ac:dyDescent="0.25">
      <c r="A20" s="9"/>
      <c r="B20" s="113"/>
      <c r="C20" s="29"/>
      <c r="D20" s="9"/>
      <c r="E20" s="9"/>
      <c r="F20" s="118"/>
      <c r="G20" s="9"/>
      <c r="H20" s="9"/>
      <c r="I20" s="9"/>
    </row>
    <row r="21" spans="1:9" x14ac:dyDescent="0.25">
      <c r="A21" s="9"/>
      <c r="B21" s="113"/>
      <c r="C21" s="29"/>
      <c r="D21" s="9"/>
      <c r="E21" s="9"/>
      <c r="F21" s="118"/>
      <c r="G21" s="9"/>
      <c r="H21" s="9"/>
      <c r="I21" s="9"/>
    </row>
    <row r="22" spans="1:9" x14ac:dyDescent="0.25">
      <c r="A22" s="9"/>
      <c r="B22" s="113"/>
      <c r="C22" s="29"/>
      <c r="D22" s="9"/>
      <c r="E22" s="9"/>
      <c r="F22" s="118"/>
      <c r="G22" s="9"/>
      <c r="H22" s="9"/>
      <c r="I22" s="9"/>
    </row>
    <row r="23" spans="1:9" x14ac:dyDescent="0.25">
      <c r="A23" s="9"/>
      <c r="B23" s="113"/>
      <c r="C23" s="29"/>
      <c r="D23" s="9"/>
      <c r="E23" s="9"/>
      <c r="F23" s="118"/>
      <c r="G23" s="9"/>
      <c r="H23" s="9"/>
      <c r="I23" s="9"/>
    </row>
    <row r="24" spans="1:9" x14ac:dyDescent="0.25">
      <c r="A24" s="9"/>
      <c r="B24" s="113"/>
      <c r="C24" s="29"/>
      <c r="D24" s="9"/>
      <c r="E24" s="9"/>
      <c r="F24" s="118"/>
      <c r="G24" s="9"/>
      <c r="H24" s="9"/>
      <c r="I24" s="9"/>
    </row>
    <row r="25" spans="1:9" x14ac:dyDescent="0.25">
      <c r="A25" s="9"/>
      <c r="B25" s="113"/>
      <c r="C25" s="29"/>
      <c r="D25" s="9"/>
      <c r="E25" s="9"/>
      <c r="F25" s="118"/>
      <c r="G25" s="9"/>
      <c r="H25" s="9"/>
      <c r="I25" s="9"/>
    </row>
    <row r="26" spans="1:9" x14ac:dyDescent="0.25">
      <c r="A26" s="9"/>
      <c r="B26" s="113"/>
      <c r="C26" s="29"/>
      <c r="D26" s="9"/>
      <c r="E26" s="9"/>
      <c r="F26" s="118"/>
      <c r="G26" s="9"/>
      <c r="H26" s="9"/>
      <c r="I26" s="9"/>
    </row>
    <row r="27" spans="1:9" x14ac:dyDescent="0.25">
      <c r="A27" s="9"/>
      <c r="B27" s="113"/>
      <c r="C27" s="29"/>
      <c r="D27" s="9"/>
      <c r="E27" s="9"/>
      <c r="F27" s="118"/>
      <c r="G27" s="9"/>
      <c r="H27" s="9"/>
      <c r="I27" s="9"/>
    </row>
    <row r="28" spans="1:9" x14ac:dyDescent="0.25">
      <c r="A28" s="9"/>
      <c r="B28" s="113"/>
      <c r="C28" s="29"/>
      <c r="D28" s="9"/>
      <c r="E28" s="9"/>
      <c r="F28" s="118"/>
      <c r="G28" s="9"/>
      <c r="H28" s="9"/>
      <c r="I28" s="9"/>
    </row>
    <row r="29" spans="1:9" x14ac:dyDescent="0.25">
      <c r="A29" s="9"/>
      <c r="B29" s="113"/>
      <c r="C29" s="29"/>
      <c r="D29" s="9"/>
      <c r="E29" s="9"/>
      <c r="F29" s="118"/>
      <c r="G29" s="9"/>
      <c r="H29" s="9"/>
      <c r="I29" s="9"/>
    </row>
    <row r="30" spans="1:9" x14ac:dyDescent="0.25">
      <c r="A30" s="9"/>
      <c r="B30" s="113"/>
      <c r="C30" s="29"/>
      <c r="D30" s="9"/>
      <c r="E30" s="9"/>
      <c r="F30" s="118"/>
      <c r="G30" s="9"/>
      <c r="H30" s="9"/>
      <c r="I30" s="9"/>
    </row>
    <row r="31" spans="1:9" x14ac:dyDescent="0.25">
      <c r="A31" s="9"/>
      <c r="B31" s="113"/>
      <c r="C31" s="29"/>
      <c r="D31" s="9"/>
      <c r="E31" s="9"/>
      <c r="F31" s="118"/>
      <c r="G31" s="9"/>
      <c r="H31" s="9"/>
      <c r="I31" s="9"/>
    </row>
    <row r="32" spans="1:9" x14ac:dyDescent="0.25">
      <c r="A32" s="9"/>
      <c r="B32" s="113"/>
      <c r="C32" s="29"/>
      <c r="D32" s="9"/>
      <c r="E32" s="9"/>
      <c r="F32" s="118"/>
      <c r="G32" s="9"/>
      <c r="H32" s="9"/>
      <c r="I32" s="9"/>
    </row>
    <row r="33" spans="1:9" x14ac:dyDescent="0.25">
      <c r="A33" s="9"/>
      <c r="B33" s="113"/>
      <c r="C33" s="29"/>
      <c r="D33" s="9"/>
      <c r="E33" s="9"/>
      <c r="F33" s="118"/>
      <c r="G33" s="9"/>
      <c r="H33" s="9"/>
      <c r="I33" s="9"/>
    </row>
    <row r="34" spans="1:9" x14ac:dyDescent="0.25">
      <c r="A34" s="9"/>
      <c r="B34" s="113"/>
      <c r="C34" s="29"/>
      <c r="D34" s="9"/>
      <c r="E34" s="9"/>
      <c r="F34" s="118"/>
      <c r="G34" s="9"/>
      <c r="H34" s="9"/>
      <c r="I34" s="9"/>
    </row>
    <row r="35" spans="1:9" x14ac:dyDescent="0.25">
      <c r="A35" s="9"/>
      <c r="B35" s="113"/>
      <c r="C35" s="29"/>
      <c r="D35" s="9"/>
      <c r="E35" s="9"/>
      <c r="F35" s="118"/>
      <c r="G35" s="9"/>
      <c r="H35" s="9"/>
      <c r="I35" s="9"/>
    </row>
    <row r="36" spans="1:9" x14ac:dyDescent="0.25">
      <c r="A36" s="9"/>
      <c r="B36" s="113"/>
      <c r="C36" s="29"/>
      <c r="D36" s="9"/>
      <c r="E36" s="9"/>
      <c r="F36" s="118"/>
      <c r="G36" s="9"/>
      <c r="H36" s="9"/>
      <c r="I36" s="9"/>
    </row>
    <row r="37" spans="1:9" x14ac:dyDescent="0.25">
      <c r="A37" s="9"/>
      <c r="B37" s="113"/>
      <c r="C37" s="29"/>
      <c r="D37" s="9"/>
      <c r="E37" s="9"/>
      <c r="F37" s="118"/>
      <c r="G37" s="9"/>
      <c r="H37" s="9"/>
      <c r="I37" s="9"/>
    </row>
    <row r="38" spans="1:9" x14ac:dyDescent="0.25">
      <c r="A38" s="9"/>
      <c r="B38" s="113"/>
      <c r="C38" s="29"/>
      <c r="D38" s="9"/>
      <c r="E38" s="9"/>
      <c r="F38" s="118"/>
      <c r="G38" s="9"/>
      <c r="H38" s="9"/>
      <c r="I38" s="9"/>
    </row>
    <row r="39" spans="1:9" x14ac:dyDescent="0.25">
      <c r="A39" s="9"/>
      <c r="B39" s="113"/>
      <c r="C39" s="29"/>
      <c r="D39" s="9"/>
      <c r="E39" s="9"/>
      <c r="F39" s="118"/>
      <c r="G39" s="9"/>
      <c r="H39" s="9"/>
      <c r="I39" s="9"/>
    </row>
    <row r="40" spans="1:9" x14ac:dyDescent="0.25">
      <c r="A40" s="9"/>
      <c r="B40" s="113"/>
      <c r="C40" s="29"/>
      <c r="D40" s="9"/>
      <c r="E40" s="9"/>
      <c r="F40" s="118"/>
      <c r="G40" s="9"/>
      <c r="H40" s="9"/>
      <c r="I40" s="9"/>
    </row>
    <row r="41" spans="1:9" x14ac:dyDescent="0.25">
      <c r="A41" s="9"/>
      <c r="B41" s="113"/>
      <c r="C41" s="29"/>
      <c r="D41" s="9"/>
      <c r="E41" s="9"/>
      <c r="F41" s="118"/>
      <c r="G41" s="9"/>
      <c r="H41" s="9"/>
      <c r="I41" s="9"/>
    </row>
    <row r="42" spans="1:9" x14ac:dyDescent="0.25">
      <c r="A42" s="9"/>
      <c r="B42" s="113"/>
      <c r="C42" s="29"/>
      <c r="D42" s="9"/>
      <c r="E42" s="9"/>
      <c r="F42" s="118"/>
      <c r="G42" s="9"/>
      <c r="H42" s="9"/>
      <c r="I42" s="9"/>
    </row>
    <row r="43" spans="1:9" x14ac:dyDescent="0.25">
      <c r="A43" s="9"/>
      <c r="B43" s="113"/>
      <c r="C43" s="29"/>
      <c r="D43" s="9"/>
      <c r="E43" s="9"/>
      <c r="F43" s="118"/>
      <c r="G43" s="9"/>
      <c r="H43" s="9"/>
      <c r="I43" s="9"/>
    </row>
    <row r="44" spans="1:9" x14ac:dyDescent="0.25">
      <c r="A44" s="9"/>
      <c r="B44" s="113"/>
      <c r="C44" s="29"/>
      <c r="D44" s="9"/>
      <c r="E44" s="9"/>
      <c r="F44" s="118"/>
      <c r="G44" s="9"/>
      <c r="H44" s="9"/>
      <c r="I44" s="9"/>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5" x14ac:dyDescent="0.25"/>
  <cols>
    <col min="1" max="1" width="52.28515625" bestFit="1" customWidth="1"/>
    <col min="2" max="2" width="10.28515625" bestFit="1" customWidth="1"/>
    <col min="3" max="3" width="11.28515625" bestFit="1" customWidth="1"/>
    <col min="5" max="5" width="11.28515625" customWidth="1"/>
    <col min="6" max="6" width="11.7109375" customWidth="1"/>
    <col min="7" max="7" width="14.28515625" customWidth="1"/>
    <col min="8" max="8" width="16.7109375" customWidth="1"/>
    <col min="9" max="9" width="15.5703125" customWidth="1"/>
  </cols>
  <sheetData>
    <row r="1" spans="1:9" ht="31.5" x14ac:dyDescent="0.5">
      <c r="A1" s="330">
        <f>Activity!L4</f>
        <v>0</v>
      </c>
      <c r="B1" s="331"/>
      <c r="C1" s="331"/>
      <c r="D1" s="331"/>
      <c r="E1" s="331"/>
      <c r="F1" s="331"/>
      <c r="G1" s="331"/>
      <c r="H1" s="331"/>
      <c r="I1" s="332"/>
    </row>
    <row r="2" spans="1:9" ht="5.25" customHeight="1" x14ac:dyDescent="0.25">
      <c r="A2" s="141"/>
      <c r="B2" s="112"/>
      <c r="C2" s="112"/>
      <c r="D2" s="112"/>
      <c r="E2" s="112"/>
      <c r="F2" s="112"/>
      <c r="G2" s="112"/>
      <c r="H2" s="112"/>
      <c r="I2" s="142"/>
    </row>
    <row r="3" spans="1:9" ht="26.25" x14ac:dyDescent="0.4">
      <c r="A3" s="333" t="str">
        <f>"Billing by Sub-Category for the Month of "</f>
        <v xml:space="preserve">Billing by Sub-Category for the Month of </v>
      </c>
      <c r="B3" s="334"/>
      <c r="C3" s="334"/>
      <c r="D3" s="334"/>
      <c r="E3" s="334"/>
      <c r="F3" s="334"/>
      <c r="G3" s="335">
        <f>Activity!J3</f>
        <v>45839</v>
      </c>
      <c r="H3" s="335"/>
      <c r="I3" s="336"/>
    </row>
    <row r="4" spans="1:9" ht="5.25" customHeight="1" x14ac:dyDescent="0.25">
      <c r="A4" s="143"/>
      <c r="B4" s="144"/>
      <c r="C4" s="144"/>
      <c r="D4" s="144"/>
      <c r="E4" s="144"/>
      <c r="F4" s="144"/>
      <c r="G4" s="144"/>
      <c r="H4" s="144"/>
      <c r="I4" s="145"/>
    </row>
    <row r="5" spans="1:9" ht="63" x14ac:dyDescent="0.25">
      <c r="A5" s="100" t="s">
        <v>270</v>
      </c>
      <c r="B5" s="101" t="s">
        <v>1</v>
      </c>
      <c r="C5" s="102" t="s">
        <v>13</v>
      </c>
      <c r="D5" s="103" t="s">
        <v>248</v>
      </c>
      <c r="E5" s="104" t="s">
        <v>249</v>
      </c>
      <c r="F5" s="91" t="s">
        <v>460</v>
      </c>
      <c r="G5" s="105" t="s">
        <v>250</v>
      </c>
      <c r="H5" s="104" t="s">
        <v>252</v>
      </c>
      <c r="I5" s="91" t="s">
        <v>251</v>
      </c>
    </row>
    <row r="6" spans="1:9" ht="15.75" x14ac:dyDescent="0.25">
      <c r="A6" s="114" t="s">
        <v>247</v>
      </c>
      <c r="B6" s="115">
        <f t="shared" ref="B6:I6" si="0">SUM(B7:B50)</f>
        <v>0</v>
      </c>
      <c r="C6" s="116">
        <f t="shared" si="0"/>
        <v>0</v>
      </c>
      <c r="D6" s="117">
        <f t="shared" si="0"/>
        <v>0</v>
      </c>
      <c r="E6" s="117" t="e">
        <f t="shared" si="0"/>
        <v>#REF!</v>
      </c>
      <c r="F6" s="117" t="e">
        <f>SUM(F7:F50)</f>
        <v>#REF!</v>
      </c>
      <c r="G6" s="117" t="e">
        <f t="shared" si="0"/>
        <v>#REF!</v>
      </c>
      <c r="H6" s="117" t="e">
        <f t="shared" si="0"/>
        <v>#REF!</v>
      </c>
      <c r="I6" s="117" t="e">
        <f t="shared" si="0"/>
        <v>#REF!</v>
      </c>
    </row>
    <row r="7" spans="1:9" x14ac:dyDescent="0.25">
      <c r="A7" s="9" t="s">
        <v>257</v>
      </c>
      <c r="B7" s="113">
        <f>SUMIF('Billing Detail Import'!H:H,A7,'Billing Detail Import'!K:K)</f>
        <v>0</v>
      </c>
      <c r="C7" s="29">
        <f>SUMIF('Billing Detail Import'!H:H,A7,'Billing Detail Import'!N:N)</f>
        <v>0</v>
      </c>
      <c r="D7" s="9">
        <f>COUNTIF('Billing Detail Import'!B:K,A7)</f>
        <v>0</v>
      </c>
      <c r="E7" s="9" t="e">
        <f>COUNTIFS('Billing Detail Import'!#REF!,"Yes",'Billing Detail Import'!H:H,A7)</f>
        <v>#REF!</v>
      </c>
      <c r="F7" s="118" t="e">
        <f>COUNTIFS('Billing Detail Import'!#REF!,"Yes",'Billing Detail Import'!H:H,A7)</f>
        <v>#REF!</v>
      </c>
      <c r="G7" s="9" t="e">
        <f>COUNTIFS('Billing Detail Import'!#REF!,"Yes - Completed",'Billing Detail Import'!H:H,A7)</f>
        <v>#REF!</v>
      </c>
      <c r="H7" s="9" t="e">
        <f t="shared" ref="H7:H45" si="1">F7-G7-I7</f>
        <v>#REF!</v>
      </c>
      <c r="I7" s="9" t="e">
        <f>COUNTIFS('Billing Detail Import'!#REF!,"No - Never Began",'Billing Detail Import'!H:H,A7)</f>
        <v>#REF!</v>
      </c>
    </row>
    <row r="8" spans="1:9" x14ac:dyDescent="0.25">
      <c r="A8" s="9" t="s">
        <v>288</v>
      </c>
      <c r="B8" s="113">
        <f>SUMIF('Billing Detail Import'!H:H,A8,'Billing Detail Import'!K:K)</f>
        <v>0</v>
      </c>
      <c r="C8" s="29">
        <f>SUMIF('Billing Detail Import'!H:H,A8,'Billing Detail Import'!N:N)</f>
        <v>0</v>
      </c>
      <c r="D8" s="9">
        <f>COUNTIF('Billing Detail Import'!B:K,A8)</f>
        <v>0</v>
      </c>
      <c r="E8" s="9" t="e">
        <f>COUNTIFS('Billing Detail Import'!#REF!,"Yes",'Billing Detail Import'!H:H,A8)</f>
        <v>#REF!</v>
      </c>
      <c r="F8" s="118" t="e">
        <f>COUNTIFS('Billing Detail Import'!#REF!,"Yes",'Billing Detail Import'!H:H,A8)</f>
        <v>#REF!</v>
      </c>
      <c r="G8" s="9" t="e">
        <f>COUNTIFS('Billing Detail Import'!#REF!,"Yes - Completed",'Billing Detail Import'!H:H,A8)</f>
        <v>#REF!</v>
      </c>
      <c r="H8" s="9" t="e">
        <f t="shared" si="1"/>
        <v>#REF!</v>
      </c>
      <c r="I8" s="9" t="e">
        <f>COUNTIFS('Billing Detail Import'!#REF!,"No - Never Began",'Billing Detail Import'!H:H,A8)</f>
        <v>#REF!</v>
      </c>
    </row>
    <row r="9" spans="1:9" x14ac:dyDescent="0.25">
      <c r="A9" s="9" t="s">
        <v>267</v>
      </c>
      <c r="B9" s="113">
        <f>SUMIF('Billing Detail Import'!H:H,A9,'Billing Detail Import'!K:K)</f>
        <v>0</v>
      </c>
      <c r="C9" s="29">
        <f>SUMIF('Billing Detail Import'!H:H,A9,'Billing Detail Import'!N:N)</f>
        <v>0</v>
      </c>
      <c r="D9" s="9">
        <f>COUNTIF('Billing Detail Import'!B:K,A9)</f>
        <v>0</v>
      </c>
      <c r="E9" s="9" t="e">
        <f>COUNTIFS('Billing Detail Import'!#REF!,"Yes",'Billing Detail Import'!H:H,A9)</f>
        <v>#REF!</v>
      </c>
      <c r="F9" s="118" t="e">
        <f>COUNTIFS('Billing Detail Import'!#REF!,"Yes",'Billing Detail Import'!H:H,A9)</f>
        <v>#REF!</v>
      </c>
      <c r="G9" s="9" t="e">
        <f>COUNTIFS('Billing Detail Import'!#REF!,"Yes - Completed",'Billing Detail Import'!H:H,A9)</f>
        <v>#REF!</v>
      </c>
      <c r="H9" s="9" t="e">
        <f t="shared" si="1"/>
        <v>#REF!</v>
      </c>
      <c r="I9" s="9" t="e">
        <f>COUNTIFS('Billing Detail Import'!#REF!,"No - Never Began",'Billing Detail Import'!H:H,A9)</f>
        <v>#REF!</v>
      </c>
    </row>
    <row r="10" spans="1:9" x14ac:dyDescent="0.25">
      <c r="A10" s="9" t="s">
        <v>289</v>
      </c>
      <c r="B10" s="113">
        <f>SUMIF('Billing Detail Import'!H:H,A10,'Billing Detail Import'!K:K)</f>
        <v>0</v>
      </c>
      <c r="C10" s="29">
        <f>SUMIF('Billing Detail Import'!H:H,A10,'Billing Detail Import'!N:N)</f>
        <v>0</v>
      </c>
      <c r="D10" s="9">
        <f>COUNTIF('Billing Detail Import'!B:K,A10)</f>
        <v>0</v>
      </c>
      <c r="E10" s="9" t="e">
        <f>COUNTIFS('Billing Detail Import'!#REF!,"Yes",'Billing Detail Import'!H:H,A10)</f>
        <v>#REF!</v>
      </c>
      <c r="F10" s="118" t="e">
        <f>COUNTIFS('Billing Detail Import'!#REF!,"Yes",'Billing Detail Import'!H:H,A10)</f>
        <v>#REF!</v>
      </c>
      <c r="G10" s="9" t="e">
        <f>COUNTIFS('Billing Detail Import'!#REF!,"Yes - Completed",'Billing Detail Import'!H:H,A10)</f>
        <v>#REF!</v>
      </c>
      <c r="H10" s="9" t="e">
        <f t="shared" si="1"/>
        <v>#REF!</v>
      </c>
      <c r="I10" s="9" t="e">
        <f>COUNTIFS('Billing Detail Import'!#REF!,"No - Never Began",'Billing Detail Import'!H:H,A10)</f>
        <v>#REF!</v>
      </c>
    </row>
    <row r="11" spans="1:9" x14ac:dyDescent="0.25">
      <c r="A11" s="9" t="s">
        <v>263</v>
      </c>
      <c r="B11" s="113">
        <f>SUMIF('Billing Detail Import'!H:H,A11,'Billing Detail Import'!K:K)</f>
        <v>0</v>
      </c>
      <c r="C11" s="29">
        <f>SUMIF('Billing Detail Import'!H:H,A11,'Billing Detail Import'!N:N)</f>
        <v>0</v>
      </c>
      <c r="D11" s="9">
        <f>COUNTIF('Billing Detail Import'!B:K,A11)</f>
        <v>0</v>
      </c>
      <c r="E11" s="9" t="e">
        <f>COUNTIFS('Billing Detail Import'!#REF!,"Yes",'Billing Detail Import'!H:H,A11)</f>
        <v>#REF!</v>
      </c>
      <c r="F11" s="118" t="e">
        <f>COUNTIFS('Billing Detail Import'!#REF!,"Yes",'Billing Detail Import'!H:H,A11)</f>
        <v>#REF!</v>
      </c>
      <c r="G11" s="9" t="e">
        <f>COUNTIFS('Billing Detail Import'!#REF!,"Yes - Completed",'Billing Detail Import'!H:H,A11)</f>
        <v>#REF!</v>
      </c>
      <c r="H11" s="9" t="e">
        <f t="shared" si="1"/>
        <v>#REF!</v>
      </c>
      <c r="I11" s="9" t="e">
        <f>COUNTIFS('Billing Detail Import'!#REF!,"No - Never Began",'Billing Detail Import'!H:H,A11)</f>
        <v>#REF!</v>
      </c>
    </row>
    <row r="12" spans="1:9" x14ac:dyDescent="0.25">
      <c r="A12" s="9" t="s">
        <v>290</v>
      </c>
      <c r="B12" s="113">
        <f>SUMIF('Billing Detail Import'!H:H,A12,'Billing Detail Import'!K:K)</f>
        <v>0</v>
      </c>
      <c r="C12" s="29">
        <f>SUMIF('Billing Detail Import'!H:H,A12,'Billing Detail Import'!N:N)</f>
        <v>0</v>
      </c>
      <c r="D12" s="9">
        <f>COUNTIF('Billing Detail Import'!B:K,A12)</f>
        <v>0</v>
      </c>
      <c r="E12" s="9" t="e">
        <f>COUNTIFS('Billing Detail Import'!#REF!,"Yes",'Billing Detail Import'!H:H,A12)</f>
        <v>#REF!</v>
      </c>
      <c r="F12" s="118" t="e">
        <f>COUNTIFS('Billing Detail Import'!#REF!,"Yes",'Billing Detail Import'!H:H,A12)</f>
        <v>#REF!</v>
      </c>
      <c r="G12" s="9" t="e">
        <f>COUNTIFS('Billing Detail Import'!#REF!,"Yes - Completed",'Billing Detail Import'!H:H,A12)</f>
        <v>#REF!</v>
      </c>
      <c r="H12" s="9" t="e">
        <f t="shared" si="1"/>
        <v>#REF!</v>
      </c>
      <c r="I12" s="9" t="e">
        <f>COUNTIFS('Billing Detail Import'!#REF!,"No - Never Began",'Billing Detail Import'!H:H,A12)</f>
        <v>#REF!</v>
      </c>
    </row>
    <row r="13" spans="1:9" x14ac:dyDescent="0.25">
      <c r="A13" s="9" t="s">
        <v>45</v>
      </c>
      <c r="B13" s="113">
        <f>SUMIF('Billing Detail Import'!H:H,A13,'Billing Detail Import'!K:K)</f>
        <v>0</v>
      </c>
      <c r="C13" s="29">
        <f>SUMIF('Billing Detail Import'!H:H,A13,'Billing Detail Import'!N:N)</f>
        <v>0</v>
      </c>
      <c r="D13" s="9">
        <f>COUNTIF('Billing Detail Import'!B:K,A13)</f>
        <v>0</v>
      </c>
      <c r="E13" s="9" t="e">
        <f>COUNTIFS('Billing Detail Import'!#REF!,"Yes",'Billing Detail Import'!H:H,A13)</f>
        <v>#REF!</v>
      </c>
      <c r="F13" s="118" t="e">
        <f>COUNTIFS('Billing Detail Import'!#REF!,"Yes",'Billing Detail Import'!H:H,A13)</f>
        <v>#REF!</v>
      </c>
      <c r="G13" s="9" t="e">
        <f>COUNTIFS('Billing Detail Import'!#REF!,"Yes - Completed",'Billing Detail Import'!H:H,A13)</f>
        <v>#REF!</v>
      </c>
      <c r="H13" s="9" t="e">
        <f t="shared" si="1"/>
        <v>#REF!</v>
      </c>
      <c r="I13" s="9" t="e">
        <f>COUNTIFS('Billing Detail Import'!#REF!,"No - Never Began",'Billing Detail Import'!H:H,A13)</f>
        <v>#REF!</v>
      </c>
    </row>
    <row r="14" spans="1:9" x14ac:dyDescent="0.25">
      <c r="A14" s="9" t="s">
        <v>216</v>
      </c>
      <c r="B14" s="113">
        <f>SUMIF('Billing Detail Import'!H:H,A14,'Billing Detail Import'!K:K)</f>
        <v>0</v>
      </c>
      <c r="C14" s="29">
        <f>SUMIF('Billing Detail Import'!H:H,A14,'Billing Detail Import'!N:N)</f>
        <v>0</v>
      </c>
      <c r="D14" s="9">
        <f>COUNTIF('Billing Detail Import'!B:K,A14)</f>
        <v>0</v>
      </c>
      <c r="E14" s="9" t="e">
        <f>COUNTIFS('Billing Detail Import'!#REF!,"Yes",'Billing Detail Import'!H:H,A14)</f>
        <v>#REF!</v>
      </c>
      <c r="F14" s="118" t="e">
        <f>COUNTIFS('Billing Detail Import'!#REF!,"Yes",'Billing Detail Import'!H:H,A14)</f>
        <v>#REF!</v>
      </c>
      <c r="G14" s="9" t="e">
        <f>COUNTIFS('Billing Detail Import'!#REF!,"Yes - Completed",'Billing Detail Import'!H:H,A14)</f>
        <v>#REF!</v>
      </c>
      <c r="H14" s="9" t="e">
        <f t="shared" si="1"/>
        <v>#REF!</v>
      </c>
      <c r="I14" s="9" t="e">
        <f>COUNTIFS('Billing Detail Import'!#REF!,"No - Never Began",'Billing Detail Import'!H:H,A14)</f>
        <v>#REF!</v>
      </c>
    </row>
    <row r="15" spans="1:9" x14ac:dyDescent="0.25">
      <c r="A15" s="9" t="s">
        <v>291</v>
      </c>
      <c r="B15" s="113">
        <f>SUMIF('Billing Detail Import'!H:H,A15,'Billing Detail Import'!K:K)</f>
        <v>0</v>
      </c>
      <c r="C15" s="29">
        <f>SUMIF('Billing Detail Import'!H:H,A15,'Billing Detail Import'!N:N)</f>
        <v>0</v>
      </c>
      <c r="D15" s="9">
        <f>COUNTIF('Billing Detail Import'!B:K,A15)</f>
        <v>0</v>
      </c>
      <c r="E15" s="9" t="e">
        <f>COUNTIFS('Billing Detail Import'!#REF!,"Yes",'Billing Detail Import'!H:H,A15)</f>
        <v>#REF!</v>
      </c>
      <c r="F15" s="118" t="e">
        <f>COUNTIFS('Billing Detail Import'!#REF!,"Yes",'Billing Detail Import'!H:H,A15)</f>
        <v>#REF!</v>
      </c>
      <c r="G15" s="9" t="e">
        <f>COUNTIFS('Billing Detail Import'!#REF!,"Yes - Completed",'Billing Detail Import'!H:H,A15)</f>
        <v>#REF!</v>
      </c>
      <c r="H15" s="9" t="e">
        <f t="shared" si="1"/>
        <v>#REF!</v>
      </c>
      <c r="I15" s="9" t="e">
        <f>COUNTIFS('Billing Detail Import'!#REF!,"No - Never Began",'Billing Detail Import'!H:H,A15)</f>
        <v>#REF!</v>
      </c>
    </row>
    <row r="16" spans="1:9" x14ac:dyDescent="0.25">
      <c r="A16" s="9" t="s">
        <v>187</v>
      </c>
      <c r="B16" s="113">
        <f>SUMIF('Billing Detail Import'!H:H,A16,'Billing Detail Import'!K:K)</f>
        <v>0</v>
      </c>
      <c r="C16" s="29">
        <f>SUMIF('Billing Detail Import'!H:H,A16,'Billing Detail Import'!N:N)</f>
        <v>0</v>
      </c>
      <c r="D16" s="9">
        <f>COUNTIF('Billing Detail Import'!B:K,A16)</f>
        <v>0</v>
      </c>
      <c r="E16" s="9" t="e">
        <f>COUNTIFS('Billing Detail Import'!#REF!,"Yes",'Billing Detail Import'!H:H,A16)</f>
        <v>#REF!</v>
      </c>
      <c r="F16" s="118" t="e">
        <f>COUNTIFS('Billing Detail Import'!#REF!,"Yes",'Billing Detail Import'!H:H,A16)</f>
        <v>#REF!</v>
      </c>
      <c r="G16" s="9" t="e">
        <f>COUNTIFS('Billing Detail Import'!#REF!,"Yes - Completed",'Billing Detail Import'!H:H,A16)</f>
        <v>#REF!</v>
      </c>
      <c r="H16" s="9" t="e">
        <f t="shared" si="1"/>
        <v>#REF!</v>
      </c>
      <c r="I16" s="9" t="e">
        <f>COUNTIFS('Billing Detail Import'!#REF!,"No - Never Began",'Billing Detail Import'!H:H,A16)</f>
        <v>#REF!</v>
      </c>
    </row>
    <row r="17" spans="1:9" x14ac:dyDescent="0.25">
      <c r="A17" s="9" t="s">
        <v>60</v>
      </c>
      <c r="B17" s="113">
        <f>SUMIF('Billing Detail Import'!H:H,A17,'Billing Detail Import'!K:K)</f>
        <v>0</v>
      </c>
      <c r="C17" s="29">
        <f>SUMIF('Billing Detail Import'!H:H,A17,'Billing Detail Import'!N:N)</f>
        <v>0</v>
      </c>
      <c r="D17" s="9">
        <f>COUNTIF('Billing Detail Import'!B:K,A17)</f>
        <v>0</v>
      </c>
      <c r="E17" s="9" t="e">
        <f>COUNTIFS('Billing Detail Import'!#REF!,"Yes",'Billing Detail Import'!H:H,A17)</f>
        <v>#REF!</v>
      </c>
      <c r="F17" s="118" t="e">
        <f>COUNTIFS('Billing Detail Import'!#REF!,"Yes",'Billing Detail Import'!H:H,A17)</f>
        <v>#REF!</v>
      </c>
      <c r="G17" s="9" t="e">
        <f>COUNTIFS('Billing Detail Import'!#REF!,"Yes - Completed",'Billing Detail Import'!H:H,A17)</f>
        <v>#REF!</v>
      </c>
      <c r="H17" s="9" t="e">
        <f t="shared" si="1"/>
        <v>#REF!</v>
      </c>
      <c r="I17" s="9" t="e">
        <f>COUNTIFS('Billing Detail Import'!#REF!,"No - Never Began",'Billing Detail Import'!H:H,A17)</f>
        <v>#REF!</v>
      </c>
    </row>
    <row r="18" spans="1:9" x14ac:dyDescent="0.25">
      <c r="A18" s="9" t="s">
        <v>181</v>
      </c>
      <c r="B18" s="113">
        <f>SUMIF('Billing Detail Import'!H:H,A18,'Billing Detail Import'!K:K)</f>
        <v>0</v>
      </c>
      <c r="C18" s="29">
        <f>SUMIF('Billing Detail Import'!H:H,A18,'Billing Detail Import'!N:N)</f>
        <v>0</v>
      </c>
      <c r="D18" s="9">
        <f>COUNTIF('Billing Detail Import'!B:K,A18)</f>
        <v>0</v>
      </c>
      <c r="E18" s="9" t="e">
        <f>COUNTIFS('Billing Detail Import'!#REF!,"Yes",'Billing Detail Import'!H:H,A18)</f>
        <v>#REF!</v>
      </c>
      <c r="F18" s="118" t="e">
        <f>COUNTIFS('Billing Detail Import'!#REF!,"Yes",'Billing Detail Import'!H:H,A18)</f>
        <v>#REF!</v>
      </c>
      <c r="G18" s="9" t="e">
        <f>COUNTIFS('Billing Detail Import'!#REF!,"Yes - Completed",'Billing Detail Import'!H:H,A18)</f>
        <v>#REF!</v>
      </c>
      <c r="H18" s="9" t="e">
        <f t="shared" si="1"/>
        <v>#REF!</v>
      </c>
      <c r="I18" s="9" t="e">
        <f>COUNTIFS('Billing Detail Import'!#REF!,"No - Never Began",'Billing Detail Import'!H:H,A18)</f>
        <v>#REF!</v>
      </c>
    </row>
    <row r="19" spans="1:9" x14ac:dyDescent="0.25">
      <c r="A19" s="9" t="s">
        <v>268</v>
      </c>
      <c r="B19" s="113">
        <f>SUMIF('Billing Detail Import'!H:H,A19,'Billing Detail Import'!K:K)</f>
        <v>0</v>
      </c>
      <c r="C19" s="29">
        <f>SUMIF('Billing Detail Import'!H:H,A19,'Billing Detail Import'!N:N)</f>
        <v>0</v>
      </c>
      <c r="D19" s="9">
        <f>COUNTIF('Billing Detail Import'!B:K,A19)</f>
        <v>0</v>
      </c>
      <c r="E19" s="9" t="e">
        <f>COUNTIFS('Billing Detail Import'!#REF!,"Yes",'Billing Detail Import'!H:H,A19)</f>
        <v>#REF!</v>
      </c>
      <c r="F19" s="118" t="e">
        <f>COUNTIFS('Billing Detail Import'!#REF!,"Yes",'Billing Detail Import'!H:H,A19)</f>
        <v>#REF!</v>
      </c>
      <c r="G19" s="9" t="e">
        <f>COUNTIFS('Billing Detail Import'!#REF!,"Yes - Completed",'Billing Detail Import'!H:H,A19)</f>
        <v>#REF!</v>
      </c>
      <c r="H19" s="9" t="e">
        <f t="shared" si="1"/>
        <v>#REF!</v>
      </c>
      <c r="I19" s="9" t="e">
        <f>COUNTIFS('Billing Detail Import'!#REF!,"No - Never Began",'Billing Detail Import'!H:H,A19)</f>
        <v>#REF!</v>
      </c>
    </row>
    <row r="20" spans="1:9" x14ac:dyDescent="0.25">
      <c r="A20" s="9" t="s">
        <v>292</v>
      </c>
      <c r="B20" s="113">
        <f>SUMIF('Billing Detail Import'!H:H,A20,'Billing Detail Import'!K:K)</f>
        <v>0</v>
      </c>
      <c r="C20" s="29">
        <f>SUMIF('Billing Detail Import'!H:H,A20,'Billing Detail Import'!N:N)</f>
        <v>0</v>
      </c>
      <c r="D20" s="9">
        <f>COUNTIF('Billing Detail Import'!B:K,A20)</f>
        <v>0</v>
      </c>
      <c r="E20" s="9" t="e">
        <f>COUNTIFS('Billing Detail Import'!#REF!,"Yes",'Billing Detail Import'!H:H,A20)</f>
        <v>#REF!</v>
      </c>
      <c r="F20" s="118" t="e">
        <f>COUNTIFS('Billing Detail Import'!#REF!,"Yes",'Billing Detail Import'!H:H,A20)</f>
        <v>#REF!</v>
      </c>
      <c r="G20" s="9" t="e">
        <f>COUNTIFS('Billing Detail Import'!#REF!,"Yes - Completed",'Billing Detail Import'!H:H,A20)</f>
        <v>#REF!</v>
      </c>
      <c r="H20" s="9" t="e">
        <f t="shared" si="1"/>
        <v>#REF!</v>
      </c>
      <c r="I20" s="9" t="e">
        <f>COUNTIFS('Billing Detail Import'!#REF!,"No - Never Began",'Billing Detail Import'!H:H,A20)</f>
        <v>#REF!</v>
      </c>
    </row>
    <row r="21" spans="1:9" x14ac:dyDescent="0.25">
      <c r="A21" s="9" t="s">
        <v>293</v>
      </c>
      <c r="B21" s="113">
        <f>SUMIF('Billing Detail Import'!H:H,A21,'Billing Detail Import'!K:K)</f>
        <v>0</v>
      </c>
      <c r="C21" s="29">
        <f>SUMIF('Billing Detail Import'!H:H,A21,'Billing Detail Import'!N:N)</f>
        <v>0</v>
      </c>
      <c r="D21" s="9">
        <f>COUNTIF('Billing Detail Import'!B:K,A21)</f>
        <v>0</v>
      </c>
      <c r="E21" s="9" t="e">
        <f>COUNTIFS('Billing Detail Import'!#REF!,"Yes",'Billing Detail Import'!H:H,A21)</f>
        <v>#REF!</v>
      </c>
      <c r="F21" s="118" t="e">
        <f>COUNTIFS('Billing Detail Import'!#REF!,"Yes",'Billing Detail Import'!H:H,A21)</f>
        <v>#REF!</v>
      </c>
      <c r="G21" s="9" t="e">
        <f>COUNTIFS('Billing Detail Import'!#REF!,"Yes - Completed",'Billing Detail Import'!H:H,A21)</f>
        <v>#REF!</v>
      </c>
      <c r="H21" s="9" t="e">
        <f t="shared" si="1"/>
        <v>#REF!</v>
      </c>
      <c r="I21" s="9" t="e">
        <f>COUNTIFS('Billing Detail Import'!#REF!,"No - Never Began",'Billing Detail Import'!H:H,A21)</f>
        <v>#REF!</v>
      </c>
    </row>
    <row r="22" spans="1:9" x14ac:dyDescent="0.25">
      <c r="A22" s="9" t="s">
        <v>261</v>
      </c>
      <c r="B22" s="113">
        <f>SUMIF('Billing Detail Import'!H:H,A22,'Billing Detail Import'!K:K)</f>
        <v>0</v>
      </c>
      <c r="C22" s="29">
        <f>SUMIF('Billing Detail Import'!H:H,A22,'Billing Detail Import'!N:N)</f>
        <v>0</v>
      </c>
      <c r="D22" s="9">
        <f>COUNTIF('Billing Detail Import'!B:K,A22)</f>
        <v>0</v>
      </c>
      <c r="E22" s="9" t="e">
        <f>COUNTIFS('Billing Detail Import'!#REF!,"Yes",'Billing Detail Import'!H:H,A22)</f>
        <v>#REF!</v>
      </c>
      <c r="F22" s="118" t="e">
        <f>COUNTIFS('Billing Detail Import'!#REF!,"Yes",'Billing Detail Import'!H:H,A22)</f>
        <v>#REF!</v>
      </c>
      <c r="G22" s="9" t="e">
        <f>COUNTIFS('Billing Detail Import'!#REF!,"Yes - Completed",'Billing Detail Import'!H:H,A22)</f>
        <v>#REF!</v>
      </c>
      <c r="H22" s="9" t="e">
        <f t="shared" si="1"/>
        <v>#REF!</v>
      </c>
      <c r="I22" s="9" t="e">
        <f>COUNTIFS('Billing Detail Import'!#REF!,"No - Never Began",'Billing Detail Import'!H:H,A22)</f>
        <v>#REF!</v>
      </c>
    </row>
    <row r="23" spans="1:9" x14ac:dyDescent="0.25">
      <c r="A23" s="9" t="s">
        <v>253</v>
      </c>
      <c r="B23" s="113">
        <f>SUMIF('Billing Detail Import'!H:H,A23,'Billing Detail Import'!K:K)</f>
        <v>0</v>
      </c>
      <c r="C23" s="29">
        <f>SUMIF('Billing Detail Import'!H:H,A23,'Billing Detail Import'!N:N)</f>
        <v>0</v>
      </c>
      <c r="D23" s="9">
        <f>COUNTIF('Billing Detail Import'!B:K,A23)</f>
        <v>0</v>
      </c>
      <c r="E23" s="9" t="e">
        <f>COUNTIFS('Billing Detail Import'!#REF!,"Yes",'Billing Detail Import'!H:H,A23)</f>
        <v>#REF!</v>
      </c>
      <c r="F23" s="118" t="e">
        <f>COUNTIFS('Billing Detail Import'!#REF!,"Yes",'Billing Detail Import'!H:H,A23)</f>
        <v>#REF!</v>
      </c>
      <c r="G23" s="9" t="e">
        <f>COUNTIFS('Billing Detail Import'!#REF!,"Yes - Completed",'Billing Detail Import'!H:H,A23)</f>
        <v>#REF!</v>
      </c>
      <c r="H23" s="9" t="e">
        <f t="shared" si="1"/>
        <v>#REF!</v>
      </c>
      <c r="I23" s="9" t="e">
        <f>COUNTIFS('Billing Detail Import'!#REF!,"No - Never Began",'Billing Detail Import'!H:H,A23)</f>
        <v>#REF!</v>
      </c>
    </row>
    <row r="24" spans="1:9" x14ac:dyDescent="0.25">
      <c r="A24" s="9" t="s">
        <v>294</v>
      </c>
      <c r="B24" s="113">
        <f>SUMIF('Billing Detail Import'!H:H,A24,'Billing Detail Import'!K:K)</f>
        <v>0</v>
      </c>
      <c r="C24" s="29">
        <f>SUMIF('Billing Detail Import'!H:H,A24,'Billing Detail Import'!N:N)</f>
        <v>0</v>
      </c>
      <c r="D24" s="9">
        <f>COUNTIF('Billing Detail Import'!B:K,A24)</f>
        <v>0</v>
      </c>
      <c r="E24" s="9" t="e">
        <f>COUNTIFS('Billing Detail Import'!#REF!,"Yes",'Billing Detail Import'!H:H,A24)</f>
        <v>#REF!</v>
      </c>
      <c r="F24" s="118" t="e">
        <f>COUNTIFS('Billing Detail Import'!#REF!,"Yes",'Billing Detail Import'!H:H,A24)</f>
        <v>#REF!</v>
      </c>
      <c r="G24" s="9" t="e">
        <f>COUNTIFS('Billing Detail Import'!#REF!,"Yes - Completed",'Billing Detail Import'!H:H,A24)</f>
        <v>#REF!</v>
      </c>
      <c r="H24" s="9" t="e">
        <f t="shared" si="1"/>
        <v>#REF!</v>
      </c>
      <c r="I24" s="9" t="e">
        <f>COUNTIFS('Billing Detail Import'!#REF!,"No - Never Began",'Billing Detail Import'!H:H,A24)</f>
        <v>#REF!</v>
      </c>
    </row>
    <row r="25" spans="1:9" x14ac:dyDescent="0.25">
      <c r="A25" s="9" t="s">
        <v>295</v>
      </c>
      <c r="B25" s="113">
        <f>SUMIF('Billing Detail Import'!H:H,A25,'Billing Detail Import'!K:K)</f>
        <v>0</v>
      </c>
      <c r="C25" s="29">
        <f>SUMIF('Billing Detail Import'!H:H,A25,'Billing Detail Import'!N:N)</f>
        <v>0</v>
      </c>
      <c r="D25" s="9">
        <f>COUNTIF('Billing Detail Import'!B:K,A25)</f>
        <v>0</v>
      </c>
      <c r="E25" s="9" t="e">
        <f>COUNTIFS('Billing Detail Import'!#REF!,"Yes",'Billing Detail Import'!H:H,A25)</f>
        <v>#REF!</v>
      </c>
      <c r="F25" s="118" t="e">
        <f>COUNTIFS('Billing Detail Import'!#REF!,"Yes",'Billing Detail Import'!H:H,A25)</f>
        <v>#REF!</v>
      </c>
      <c r="G25" s="9" t="e">
        <f>COUNTIFS('Billing Detail Import'!#REF!,"Yes - Completed",'Billing Detail Import'!H:H,A25)</f>
        <v>#REF!</v>
      </c>
      <c r="H25" s="9" t="e">
        <f t="shared" si="1"/>
        <v>#REF!</v>
      </c>
      <c r="I25" s="9" t="e">
        <f>COUNTIFS('Billing Detail Import'!#REF!,"No - Never Began",'Billing Detail Import'!H:H,A25)</f>
        <v>#REF!</v>
      </c>
    </row>
    <row r="26" spans="1:9" x14ac:dyDescent="0.25">
      <c r="A26" s="9" t="s">
        <v>456</v>
      </c>
      <c r="B26" s="113">
        <f>SUMIF('Billing Detail Import'!H:H,A26,'Billing Detail Import'!K:K)</f>
        <v>0</v>
      </c>
      <c r="C26" s="29">
        <f>SUMIF('Billing Detail Import'!H:H,A26,'Billing Detail Import'!N:N)</f>
        <v>0</v>
      </c>
      <c r="D26" s="9">
        <f>COUNTIF('Billing Detail Import'!B:K,A26)</f>
        <v>0</v>
      </c>
      <c r="E26" s="9" t="e">
        <f>COUNTIFS('Billing Detail Import'!#REF!,"Yes",'Billing Detail Import'!H:H,A26)</f>
        <v>#REF!</v>
      </c>
      <c r="F26" s="118" t="e">
        <f>COUNTIFS('Billing Detail Import'!#REF!,"Yes",'Billing Detail Import'!H:H,A26)</f>
        <v>#REF!</v>
      </c>
      <c r="G26" s="9" t="e">
        <f>COUNTIFS('Billing Detail Import'!#REF!,"Yes - Completed",'Billing Detail Import'!H:H,A26)</f>
        <v>#REF!</v>
      </c>
      <c r="H26" s="9" t="e">
        <f t="shared" si="1"/>
        <v>#REF!</v>
      </c>
      <c r="I26" s="9" t="e">
        <f>COUNTIFS('Billing Detail Import'!#REF!,"No - Never Began",'Billing Detail Import'!H:H,A26)</f>
        <v>#REF!</v>
      </c>
    </row>
    <row r="27" spans="1:9" x14ac:dyDescent="0.25">
      <c r="A27" s="9" t="s">
        <v>370</v>
      </c>
      <c r="B27" s="113">
        <f>SUMIF('Billing Detail Import'!H:H,A27,'Billing Detail Import'!K:K)</f>
        <v>0</v>
      </c>
      <c r="C27" s="29">
        <f>SUMIF('Billing Detail Import'!H:H,A27,'Billing Detail Import'!N:N)</f>
        <v>0</v>
      </c>
      <c r="D27" s="9">
        <f>COUNTIF('Billing Detail Import'!B:K,A27)</f>
        <v>0</v>
      </c>
      <c r="E27" s="9" t="e">
        <f>COUNTIFS('Billing Detail Import'!#REF!,"Yes",'Billing Detail Import'!H:H,A27)</f>
        <v>#REF!</v>
      </c>
      <c r="F27" s="118" t="e">
        <f>COUNTIFS('Billing Detail Import'!#REF!,"Yes",'Billing Detail Import'!H:H,A27)</f>
        <v>#REF!</v>
      </c>
      <c r="G27" s="9" t="e">
        <f>COUNTIFS('Billing Detail Import'!#REF!,"Yes - Completed",'Billing Detail Import'!H:H,A27)</f>
        <v>#REF!</v>
      </c>
      <c r="H27" s="9" t="e">
        <f t="shared" si="1"/>
        <v>#REF!</v>
      </c>
      <c r="I27" s="9" t="e">
        <f>COUNTIFS('Billing Detail Import'!#REF!,"No - Never Began",'Billing Detail Import'!H:H,A27)</f>
        <v>#REF!</v>
      </c>
    </row>
    <row r="28" spans="1:9" x14ac:dyDescent="0.25">
      <c r="A28" s="9" t="s">
        <v>371</v>
      </c>
      <c r="B28" s="113">
        <f>SUMIF('Billing Detail Import'!H:H,A28,'Billing Detail Import'!K:K)</f>
        <v>0</v>
      </c>
      <c r="C28" s="29">
        <f>SUMIF('Billing Detail Import'!H:H,A28,'Billing Detail Import'!N:N)</f>
        <v>0</v>
      </c>
      <c r="D28" s="9">
        <f>COUNTIF('Billing Detail Import'!B:K,A28)</f>
        <v>0</v>
      </c>
      <c r="E28" s="9" t="e">
        <f>COUNTIFS('Billing Detail Import'!#REF!,"Yes",'Billing Detail Import'!H:H,A28)</f>
        <v>#REF!</v>
      </c>
      <c r="F28" s="118" t="e">
        <f>COUNTIFS('Billing Detail Import'!#REF!,"Yes",'Billing Detail Import'!H:H,A28)</f>
        <v>#REF!</v>
      </c>
      <c r="G28" s="9" t="e">
        <f>COUNTIFS('Billing Detail Import'!#REF!,"Yes - Completed",'Billing Detail Import'!H:H,A28)</f>
        <v>#REF!</v>
      </c>
      <c r="H28" s="9" t="e">
        <f t="shared" si="1"/>
        <v>#REF!</v>
      </c>
      <c r="I28" s="9" t="e">
        <f>COUNTIFS('Billing Detail Import'!#REF!,"No - Never Began",'Billing Detail Import'!H:H,A28)</f>
        <v>#REF!</v>
      </c>
    </row>
    <row r="29" spans="1:9" x14ac:dyDescent="0.25">
      <c r="A29" s="9" t="s">
        <v>296</v>
      </c>
      <c r="B29" s="113">
        <f>SUMIF('Billing Detail Import'!H:H,A29,'Billing Detail Import'!K:K)</f>
        <v>0</v>
      </c>
      <c r="C29" s="29">
        <f>SUMIF('Billing Detail Import'!H:H,A29,'Billing Detail Import'!N:N)</f>
        <v>0</v>
      </c>
      <c r="D29" s="9">
        <f>COUNTIF('Billing Detail Import'!B:K,A29)</f>
        <v>0</v>
      </c>
      <c r="E29" s="9" t="e">
        <f>COUNTIFS('Billing Detail Import'!#REF!,"Yes",'Billing Detail Import'!H:H,A29)</f>
        <v>#REF!</v>
      </c>
      <c r="F29" s="118" t="e">
        <f>COUNTIFS('Billing Detail Import'!#REF!,"Yes",'Billing Detail Import'!H:H,A29)</f>
        <v>#REF!</v>
      </c>
      <c r="G29" s="9" t="e">
        <f>COUNTIFS('Billing Detail Import'!#REF!,"Yes - Completed",'Billing Detail Import'!H:H,A29)</f>
        <v>#REF!</v>
      </c>
      <c r="H29" s="9" t="e">
        <f t="shared" si="1"/>
        <v>#REF!</v>
      </c>
      <c r="I29" s="9" t="e">
        <f>COUNTIFS('Billing Detail Import'!#REF!,"No - Never Began",'Billing Detail Import'!H:H,A29)</f>
        <v>#REF!</v>
      </c>
    </row>
    <row r="30" spans="1:9" x14ac:dyDescent="0.25">
      <c r="A30" s="9" t="s">
        <v>297</v>
      </c>
      <c r="B30" s="113">
        <f>SUMIF('Billing Detail Import'!H:H,A30,'Billing Detail Import'!K:K)</f>
        <v>0</v>
      </c>
      <c r="C30" s="29">
        <f>SUMIF('Billing Detail Import'!H:H,A30,'Billing Detail Import'!N:N)</f>
        <v>0</v>
      </c>
      <c r="D30" s="9">
        <f>COUNTIF('Billing Detail Import'!B:K,A30)</f>
        <v>0</v>
      </c>
      <c r="E30" s="9" t="e">
        <f>COUNTIFS('Billing Detail Import'!#REF!,"Yes",'Billing Detail Import'!H:H,A30)</f>
        <v>#REF!</v>
      </c>
      <c r="F30" s="118" t="e">
        <f>COUNTIFS('Billing Detail Import'!#REF!,"Yes",'Billing Detail Import'!H:H,A30)</f>
        <v>#REF!</v>
      </c>
      <c r="G30" s="9" t="e">
        <f>COUNTIFS('Billing Detail Import'!#REF!,"Yes - Completed",'Billing Detail Import'!H:H,A30)</f>
        <v>#REF!</v>
      </c>
      <c r="H30" s="9" t="e">
        <f t="shared" si="1"/>
        <v>#REF!</v>
      </c>
      <c r="I30" s="9" t="e">
        <f>COUNTIFS('Billing Detail Import'!#REF!,"No - Never Began",'Billing Detail Import'!H:H,A30)</f>
        <v>#REF!</v>
      </c>
    </row>
    <row r="31" spans="1:9" x14ac:dyDescent="0.25">
      <c r="A31" s="9" t="s">
        <v>298</v>
      </c>
      <c r="B31" s="113">
        <f>SUMIF('Billing Detail Import'!H:H,A31,'Billing Detail Import'!K:K)</f>
        <v>0</v>
      </c>
      <c r="C31" s="29">
        <f>SUMIF('Billing Detail Import'!H:H,A31,'Billing Detail Import'!N:N)</f>
        <v>0</v>
      </c>
      <c r="D31" s="9">
        <f>COUNTIF('Billing Detail Import'!B:K,A31)</f>
        <v>0</v>
      </c>
      <c r="E31" s="9" t="e">
        <f>COUNTIFS('Billing Detail Import'!#REF!,"Yes",'Billing Detail Import'!H:H,A31)</f>
        <v>#REF!</v>
      </c>
      <c r="F31" s="118" t="e">
        <f>COUNTIFS('Billing Detail Import'!#REF!,"Yes",'Billing Detail Import'!H:H,A31)</f>
        <v>#REF!</v>
      </c>
      <c r="G31" s="9" t="e">
        <f>COUNTIFS('Billing Detail Import'!#REF!,"Yes - Completed",'Billing Detail Import'!H:H,A31)</f>
        <v>#REF!</v>
      </c>
      <c r="H31" s="9" t="e">
        <f t="shared" si="1"/>
        <v>#REF!</v>
      </c>
      <c r="I31" s="9" t="e">
        <f>COUNTIFS('Billing Detail Import'!#REF!,"No - Never Began",'Billing Detail Import'!H:H,A31)</f>
        <v>#REF!</v>
      </c>
    </row>
    <row r="32" spans="1:9" x14ac:dyDescent="0.25">
      <c r="A32" s="9" t="s">
        <v>179</v>
      </c>
      <c r="B32" s="113">
        <f>SUMIF('Billing Detail Import'!H:H,A32,'Billing Detail Import'!K:K)</f>
        <v>0</v>
      </c>
      <c r="C32" s="29">
        <f>SUMIF('Billing Detail Import'!H:H,A32,'Billing Detail Import'!N:N)</f>
        <v>0</v>
      </c>
      <c r="D32" s="9">
        <f>COUNTIF('Billing Detail Import'!B:K,A32)</f>
        <v>0</v>
      </c>
      <c r="E32" s="9" t="e">
        <f>COUNTIFS('Billing Detail Import'!#REF!,"Yes",'Billing Detail Import'!H:H,A32)</f>
        <v>#REF!</v>
      </c>
      <c r="F32" s="118" t="e">
        <f>COUNTIFS('Billing Detail Import'!#REF!,"Yes",'Billing Detail Import'!H:H,A32)</f>
        <v>#REF!</v>
      </c>
      <c r="G32" s="9" t="e">
        <f>COUNTIFS('Billing Detail Import'!#REF!,"Yes - Completed",'Billing Detail Import'!H:H,A32)</f>
        <v>#REF!</v>
      </c>
      <c r="H32" s="9" t="e">
        <f t="shared" si="1"/>
        <v>#REF!</v>
      </c>
      <c r="I32" s="9" t="e">
        <f>COUNTIFS('Billing Detail Import'!#REF!,"No - Never Began",'Billing Detail Import'!H:H,A32)</f>
        <v>#REF!</v>
      </c>
    </row>
    <row r="33" spans="1:9" x14ac:dyDescent="0.25">
      <c r="A33" s="9" t="s">
        <v>299</v>
      </c>
      <c r="B33" s="113">
        <f>SUMIF('Billing Detail Import'!H:H,A33,'Billing Detail Import'!K:K)</f>
        <v>0</v>
      </c>
      <c r="C33" s="29">
        <f>SUMIF('Billing Detail Import'!H:H,A33,'Billing Detail Import'!N:N)</f>
        <v>0</v>
      </c>
      <c r="D33" s="9">
        <f>COUNTIF('Billing Detail Import'!B:K,A33)</f>
        <v>0</v>
      </c>
      <c r="E33" s="9" t="e">
        <f>COUNTIFS('Billing Detail Import'!#REF!,"Yes",'Billing Detail Import'!H:H,A33)</f>
        <v>#REF!</v>
      </c>
      <c r="F33" s="118" t="e">
        <f>COUNTIFS('Billing Detail Import'!#REF!,"Yes",'Billing Detail Import'!H:H,A33)</f>
        <v>#REF!</v>
      </c>
      <c r="G33" s="9" t="e">
        <f>COUNTIFS('Billing Detail Import'!#REF!,"Yes - Completed",'Billing Detail Import'!H:H,A33)</f>
        <v>#REF!</v>
      </c>
      <c r="H33" s="9" t="e">
        <f t="shared" si="1"/>
        <v>#REF!</v>
      </c>
      <c r="I33" s="9" t="e">
        <f>COUNTIFS('Billing Detail Import'!#REF!,"No - Never Began",'Billing Detail Import'!H:H,A33)</f>
        <v>#REF!</v>
      </c>
    </row>
    <row r="34" spans="1:9" x14ac:dyDescent="0.25">
      <c r="A34" s="9" t="s">
        <v>262</v>
      </c>
      <c r="B34" s="113">
        <f>SUMIF('Billing Detail Import'!H:H,A34,'Billing Detail Import'!K:K)</f>
        <v>0</v>
      </c>
      <c r="C34" s="29">
        <f>SUMIF('Billing Detail Import'!H:H,A34,'Billing Detail Import'!N:N)</f>
        <v>0</v>
      </c>
      <c r="D34" s="9">
        <f>COUNTIF('Billing Detail Import'!B:K,A34)</f>
        <v>0</v>
      </c>
      <c r="E34" s="9" t="e">
        <f>COUNTIFS('Billing Detail Import'!#REF!,"Yes",'Billing Detail Import'!H:H,A34)</f>
        <v>#REF!</v>
      </c>
      <c r="F34" s="118" t="e">
        <f>COUNTIFS('Billing Detail Import'!#REF!,"Yes",'Billing Detail Import'!H:H,A34)</f>
        <v>#REF!</v>
      </c>
      <c r="G34" s="9" t="e">
        <f>COUNTIFS('Billing Detail Import'!#REF!,"Yes - Completed",'Billing Detail Import'!H:H,A34)</f>
        <v>#REF!</v>
      </c>
      <c r="H34" s="9" t="e">
        <f t="shared" si="1"/>
        <v>#REF!</v>
      </c>
      <c r="I34" s="9" t="e">
        <f>COUNTIFS('Billing Detail Import'!#REF!,"No - Never Began",'Billing Detail Import'!H:H,A34)</f>
        <v>#REF!</v>
      </c>
    </row>
    <row r="35" spans="1:9" x14ac:dyDescent="0.25">
      <c r="A35" s="9" t="s">
        <v>300</v>
      </c>
      <c r="B35" s="113">
        <f>SUMIF('Billing Detail Import'!H:H,A35,'Billing Detail Import'!K:K)</f>
        <v>0</v>
      </c>
      <c r="C35" s="29">
        <f>SUMIF('Billing Detail Import'!H:H,A35,'Billing Detail Import'!N:N)</f>
        <v>0</v>
      </c>
      <c r="D35" s="9">
        <f>COUNTIF('Billing Detail Import'!B:K,A35)</f>
        <v>0</v>
      </c>
      <c r="E35" s="9" t="e">
        <f>COUNTIFS('Billing Detail Import'!#REF!,"Yes",'Billing Detail Import'!H:H,A35)</f>
        <v>#REF!</v>
      </c>
      <c r="F35" s="118" t="e">
        <f>COUNTIFS('Billing Detail Import'!#REF!,"Yes",'Billing Detail Import'!H:H,A35)</f>
        <v>#REF!</v>
      </c>
      <c r="G35" s="9" t="e">
        <f>COUNTIFS('Billing Detail Import'!#REF!,"Yes - Completed",'Billing Detail Import'!H:H,A35)</f>
        <v>#REF!</v>
      </c>
      <c r="H35" s="9" t="e">
        <f t="shared" si="1"/>
        <v>#REF!</v>
      </c>
      <c r="I35" s="9" t="e">
        <f>COUNTIFS('Billing Detail Import'!#REF!,"No - Never Began",'Billing Detail Import'!H:H,A35)</f>
        <v>#REF!</v>
      </c>
    </row>
    <row r="36" spans="1:9" x14ac:dyDescent="0.25">
      <c r="A36" s="9" t="s">
        <v>301</v>
      </c>
      <c r="B36" s="113">
        <f>SUMIF('Billing Detail Import'!H:H,A36,'Billing Detail Import'!K:K)</f>
        <v>0</v>
      </c>
      <c r="C36" s="29">
        <f>SUMIF('Billing Detail Import'!H:H,A36,'Billing Detail Import'!N:N)</f>
        <v>0</v>
      </c>
      <c r="D36" s="9">
        <f>COUNTIF('Billing Detail Import'!B:K,A36)</f>
        <v>0</v>
      </c>
      <c r="E36" s="9" t="e">
        <f>COUNTIFS('Billing Detail Import'!#REF!,"Yes",'Billing Detail Import'!H:H,A36)</f>
        <v>#REF!</v>
      </c>
      <c r="F36" s="118" t="e">
        <f>COUNTIFS('Billing Detail Import'!#REF!,"Yes",'Billing Detail Import'!H:H,A36)</f>
        <v>#REF!</v>
      </c>
      <c r="G36" s="9" t="e">
        <f>COUNTIFS('Billing Detail Import'!#REF!,"Yes - Completed",'Billing Detail Import'!H:H,A36)</f>
        <v>#REF!</v>
      </c>
      <c r="H36" s="9" t="e">
        <f t="shared" si="1"/>
        <v>#REF!</v>
      </c>
      <c r="I36" s="9" t="e">
        <f>COUNTIFS('Billing Detail Import'!#REF!,"No - Never Began",'Billing Detail Import'!H:H,A36)</f>
        <v>#REF!</v>
      </c>
    </row>
    <row r="37" spans="1:9" x14ac:dyDescent="0.25">
      <c r="A37" s="9" t="s">
        <v>302</v>
      </c>
      <c r="B37" s="113">
        <f>SUMIF('Billing Detail Import'!H:H,A37,'Billing Detail Import'!K:K)</f>
        <v>0</v>
      </c>
      <c r="C37" s="29">
        <f>SUMIF('Billing Detail Import'!H:H,A37,'Billing Detail Import'!N:N)</f>
        <v>0</v>
      </c>
      <c r="D37" s="9">
        <f>COUNTIF('Billing Detail Import'!B:K,A37)</f>
        <v>0</v>
      </c>
      <c r="E37" s="9" t="e">
        <f>COUNTIFS('Billing Detail Import'!#REF!,"Yes",'Billing Detail Import'!H:H,A37)</f>
        <v>#REF!</v>
      </c>
      <c r="F37" s="118" t="e">
        <f>COUNTIFS('Billing Detail Import'!#REF!,"Yes",'Billing Detail Import'!H:H,A37)</f>
        <v>#REF!</v>
      </c>
      <c r="G37" s="9" t="e">
        <f>COUNTIFS('Billing Detail Import'!#REF!,"Yes - Completed",'Billing Detail Import'!H:H,A37)</f>
        <v>#REF!</v>
      </c>
      <c r="H37" s="9" t="e">
        <f t="shared" si="1"/>
        <v>#REF!</v>
      </c>
      <c r="I37" s="9" t="e">
        <f>COUNTIFS('Billing Detail Import'!#REF!,"No - Never Began",'Billing Detail Import'!H:H,A37)</f>
        <v>#REF!</v>
      </c>
    </row>
    <row r="38" spans="1:9" x14ac:dyDescent="0.25">
      <c r="A38" s="9" t="s">
        <v>256</v>
      </c>
      <c r="B38" s="113">
        <f>SUMIF('Billing Detail Import'!H:H,A38,'Billing Detail Import'!K:K)</f>
        <v>0</v>
      </c>
      <c r="C38" s="29">
        <f>SUMIF('Billing Detail Import'!H:H,A38,'Billing Detail Import'!N:N)</f>
        <v>0</v>
      </c>
      <c r="D38" s="9">
        <f>COUNTIF('Billing Detail Import'!B:K,A38)</f>
        <v>0</v>
      </c>
      <c r="E38" s="9" t="e">
        <f>COUNTIFS('Billing Detail Import'!#REF!,"Yes",'Billing Detail Import'!H:H,A38)</f>
        <v>#REF!</v>
      </c>
      <c r="F38" s="118" t="e">
        <f>COUNTIFS('Billing Detail Import'!#REF!,"Yes",'Billing Detail Import'!H:H,A38)</f>
        <v>#REF!</v>
      </c>
      <c r="G38" s="9" t="e">
        <f>COUNTIFS('Billing Detail Import'!#REF!,"Yes - Completed",'Billing Detail Import'!H:H,A38)</f>
        <v>#REF!</v>
      </c>
      <c r="H38" s="9" t="e">
        <f t="shared" si="1"/>
        <v>#REF!</v>
      </c>
      <c r="I38" s="9" t="e">
        <f>COUNTIFS('Billing Detail Import'!#REF!,"No - Never Began",'Billing Detail Import'!H:H,A38)</f>
        <v>#REF!</v>
      </c>
    </row>
    <row r="39" spans="1:9" x14ac:dyDescent="0.25">
      <c r="A39" s="9" t="s">
        <v>258</v>
      </c>
      <c r="B39" s="113">
        <f>SUMIF('Billing Detail Import'!H:H,A39,'Billing Detail Import'!K:K)</f>
        <v>0</v>
      </c>
      <c r="C39" s="29">
        <f>SUMIF('Billing Detail Import'!H:H,A39,'Billing Detail Import'!N:N)</f>
        <v>0</v>
      </c>
      <c r="D39" s="9">
        <f>COUNTIF('Billing Detail Import'!B:K,A39)</f>
        <v>0</v>
      </c>
      <c r="E39" s="9" t="e">
        <f>COUNTIFS('Billing Detail Import'!#REF!,"Yes",'Billing Detail Import'!H:H,A39)</f>
        <v>#REF!</v>
      </c>
      <c r="F39" s="118" t="e">
        <f>COUNTIFS('Billing Detail Import'!#REF!,"Yes",'Billing Detail Import'!H:H,A39)</f>
        <v>#REF!</v>
      </c>
      <c r="G39" s="9" t="e">
        <f>COUNTIFS('Billing Detail Import'!#REF!,"Yes - Completed",'Billing Detail Import'!H:H,A39)</f>
        <v>#REF!</v>
      </c>
      <c r="H39" s="9" t="e">
        <f t="shared" si="1"/>
        <v>#REF!</v>
      </c>
      <c r="I39" s="9" t="e">
        <f>COUNTIFS('Billing Detail Import'!#REF!,"No - Never Began",'Billing Detail Import'!H:H,A39)</f>
        <v>#REF!</v>
      </c>
    </row>
    <row r="40" spans="1:9" x14ac:dyDescent="0.25">
      <c r="A40" s="9" t="s">
        <v>262</v>
      </c>
      <c r="B40" s="113">
        <f>SUMIF('Billing Detail Import'!H:H,A40,'Billing Detail Import'!K:K)</f>
        <v>0</v>
      </c>
      <c r="C40" s="29">
        <f>SUMIF('Billing Detail Import'!H:H,A40,'Billing Detail Import'!N:N)</f>
        <v>0</v>
      </c>
      <c r="D40" s="9">
        <f>COUNTIF('Billing Detail Import'!B:K,A40)</f>
        <v>0</v>
      </c>
      <c r="E40" s="9" t="e">
        <f>COUNTIFS('Billing Detail Import'!#REF!,"Yes",'Billing Detail Import'!H:H,A40)</f>
        <v>#REF!</v>
      </c>
      <c r="F40" s="118" t="e">
        <f>COUNTIFS('Billing Detail Import'!#REF!,"Yes",'Billing Detail Import'!H:H,A40)</f>
        <v>#REF!</v>
      </c>
      <c r="G40" s="9" t="e">
        <f>COUNTIFS('Billing Detail Import'!#REF!,"Yes - Completed",'Billing Detail Import'!H:H,A40)</f>
        <v>#REF!</v>
      </c>
      <c r="H40" s="9" t="e">
        <f t="shared" si="1"/>
        <v>#REF!</v>
      </c>
      <c r="I40" s="9" t="e">
        <f>COUNTIFS('Billing Detail Import'!#REF!,"No - Never Began",'Billing Detail Import'!H:H,A40)</f>
        <v>#REF!</v>
      </c>
    </row>
    <row r="41" spans="1:9" x14ac:dyDescent="0.25">
      <c r="A41" s="9" t="s">
        <v>260</v>
      </c>
      <c r="B41" s="113">
        <f>SUMIF('Billing Detail Import'!H:H,A41,'Billing Detail Import'!K:K)</f>
        <v>0</v>
      </c>
      <c r="C41" s="29">
        <f>SUMIF('Billing Detail Import'!H:H,A41,'Billing Detail Import'!N:N)</f>
        <v>0</v>
      </c>
      <c r="D41" s="9">
        <f>COUNTIF('Billing Detail Import'!B:K,A41)</f>
        <v>0</v>
      </c>
      <c r="E41" s="9" t="e">
        <f>COUNTIFS('Billing Detail Import'!#REF!,"Yes",'Billing Detail Import'!H:H,A41)</f>
        <v>#REF!</v>
      </c>
      <c r="F41" s="118" t="e">
        <f>COUNTIFS('Billing Detail Import'!#REF!,"Yes",'Billing Detail Import'!H:H,A41)</f>
        <v>#REF!</v>
      </c>
      <c r="G41" s="9" t="e">
        <f>COUNTIFS('Billing Detail Import'!#REF!,"Yes - Completed",'Billing Detail Import'!H:H,A41)</f>
        <v>#REF!</v>
      </c>
      <c r="H41" s="9" t="e">
        <f t="shared" si="1"/>
        <v>#REF!</v>
      </c>
      <c r="I41" s="9" t="e">
        <f>COUNTIFS('Billing Detail Import'!#REF!,"No - Never Began",'Billing Detail Import'!H:H,A41)</f>
        <v>#REF!</v>
      </c>
    </row>
    <row r="42" spans="1:9" x14ac:dyDescent="0.25">
      <c r="A42" s="9" t="s">
        <v>269</v>
      </c>
      <c r="B42" s="113">
        <f>SUMIF('Billing Detail Import'!H:H,A42,'Billing Detail Import'!K:K)</f>
        <v>0</v>
      </c>
      <c r="C42" s="29">
        <f>SUMIF('Billing Detail Import'!H:H,A42,'Billing Detail Import'!N:N)</f>
        <v>0</v>
      </c>
      <c r="D42" s="9">
        <f>COUNTIF('Billing Detail Import'!B:K,A42)</f>
        <v>0</v>
      </c>
      <c r="E42" s="9" t="e">
        <f>COUNTIFS('Billing Detail Import'!#REF!,"Yes",'Billing Detail Import'!H:H,A42)</f>
        <v>#REF!</v>
      </c>
      <c r="F42" s="118" t="e">
        <f>COUNTIFS('Billing Detail Import'!#REF!,"Yes",'Billing Detail Import'!H:H,A42)</f>
        <v>#REF!</v>
      </c>
      <c r="G42" s="9" t="e">
        <f>COUNTIFS('Billing Detail Import'!#REF!,"Yes - Completed",'Billing Detail Import'!H:H,A42)</f>
        <v>#REF!</v>
      </c>
      <c r="H42" s="9" t="e">
        <f t="shared" si="1"/>
        <v>#REF!</v>
      </c>
      <c r="I42" s="9" t="e">
        <f>COUNTIFS('Billing Detail Import'!#REF!,"No - Never Began",'Billing Detail Import'!H:H,A42)</f>
        <v>#REF!</v>
      </c>
    </row>
    <row r="43" spans="1:9" x14ac:dyDescent="0.25">
      <c r="A43" s="9" t="s">
        <v>254</v>
      </c>
      <c r="B43" s="113">
        <f>SUMIF('Billing Detail Import'!H:H,A43,'Billing Detail Import'!K:K)</f>
        <v>0</v>
      </c>
      <c r="C43" s="29">
        <f>SUMIF('Billing Detail Import'!H:H,A43,'Billing Detail Import'!N:N)</f>
        <v>0</v>
      </c>
      <c r="D43" s="9">
        <f>COUNTIF('Billing Detail Import'!B:K,A43)</f>
        <v>0</v>
      </c>
      <c r="E43" s="9" t="e">
        <f>COUNTIFS('Billing Detail Import'!#REF!,"Yes",'Billing Detail Import'!H:H,A43)</f>
        <v>#REF!</v>
      </c>
      <c r="F43" s="118" t="e">
        <f>COUNTIFS('Billing Detail Import'!#REF!,"Yes",'Billing Detail Import'!H:H,A43)</f>
        <v>#REF!</v>
      </c>
      <c r="G43" s="9" t="e">
        <f>COUNTIFS('Billing Detail Import'!#REF!,"Yes - Completed",'Billing Detail Import'!H:H,A43)</f>
        <v>#REF!</v>
      </c>
      <c r="H43" s="9" t="e">
        <f t="shared" si="1"/>
        <v>#REF!</v>
      </c>
      <c r="I43" s="9" t="e">
        <f>COUNTIFS('Billing Detail Import'!#REF!,"No - Never Began",'Billing Detail Import'!H:H,A43)</f>
        <v>#REF!</v>
      </c>
    </row>
    <row r="44" spans="1:9" x14ac:dyDescent="0.25">
      <c r="A44" s="9" t="s">
        <v>255</v>
      </c>
      <c r="B44" s="113">
        <f>SUMIF('Billing Detail Import'!H:H,A44,'Billing Detail Import'!K:K)</f>
        <v>0</v>
      </c>
      <c r="C44" s="29">
        <f>SUMIF('Billing Detail Import'!H:H,A44,'Billing Detail Import'!N:N)</f>
        <v>0</v>
      </c>
      <c r="D44" s="9">
        <f>COUNTIF('Billing Detail Import'!B:K,A44)</f>
        <v>0</v>
      </c>
      <c r="E44" s="9" t="e">
        <f>COUNTIFS('Billing Detail Import'!#REF!,"Yes",'Billing Detail Import'!H:H,A44)</f>
        <v>#REF!</v>
      </c>
      <c r="F44" s="118" t="e">
        <f>COUNTIFS('Billing Detail Import'!#REF!,"Yes",'Billing Detail Import'!H:H,A44)</f>
        <v>#REF!</v>
      </c>
      <c r="G44" s="9" t="e">
        <f>COUNTIFS('Billing Detail Import'!#REF!,"Yes - Completed",'Billing Detail Import'!H:H,A44)</f>
        <v>#REF!</v>
      </c>
      <c r="H44" s="9" t="e">
        <f t="shared" si="1"/>
        <v>#REF!</v>
      </c>
      <c r="I44" s="9" t="e">
        <f>COUNTIFS('Billing Detail Import'!#REF!,"No - Never Began",'Billing Detail Import'!H:H,A44)</f>
        <v>#REF!</v>
      </c>
    </row>
    <row r="45" spans="1:9" x14ac:dyDescent="0.25">
      <c r="A45" s="9" t="s">
        <v>259</v>
      </c>
      <c r="B45" s="113">
        <f>SUMIF('Billing Detail Import'!H:H,A45,'Billing Detail Import'!K:K)</f>
        <v>0</v>
      </c>
      <c r="C45" s="29">
        <f>SUMIF('Billing Detail Import'!H:H,A45,'Billing Detail Import'!N:N)</f>
        <v>0</v>
      </c>
      <c r="D45" s="9">
        <f>COUNTIF('Billing Detail Import'!B:K,A45)</f>
        <v>0</v>
      </c>
      <c r="E45" s="9" t="e">
        <f>COUNTIFS('Billing Detail Import'!#REF!,"Yes",'Billing Detail Import'!H:H,A45)</f>
        <v>#REF!</v>
      </c>
      <c r="F45" s="118" t="e">
        <f>COUNTIFS('Billing Detail Import'!#REF!,"Yes",'Billing Detail Import'!H:H,A45)</f>
        <v>#REF!</v>
      </c>
      <c r="G45" s="9" t="e">
        <f>COUNTIFS('Billing Detail Import'!#REF!,"Yes - Completed",'Billing Detail Import'!H:H,A45)</f>
        <v>#REF!</v>
      </c>
      <c r="H45" s="9" t="e">
        <f t="shared" si="1"/>
        <v>#REF!</v>
      </c>
      <c r="I45" s="9" t="e">
        <f>COUNTIFS('Billing Detail Import'!#REF!,"No - Never Began",'Billing Detail Import'!H:H,A45)</f>
        <v>#REF!</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topLeftCell="E1" workbookViewId="0">
      <pane ySplit="6" topLeftCell="A7" activePane="bottomLeft" state="frozen"/>
      <selection pane="bottomLeft" activeCell="M11" sqref="M11"/>
    </sheetView>
  </sheetViews>
  <sheetFormatPr defaultRowHeight="15" x14ac:dyDescent="0.25"/>
  <cols>
    <col min="1" max="1" width="8.5703125" style="9" bestFit="1" customWidth="1"/>
    <col min="2" max="2" width="8.42578125" bestFit="1" customWidth="1"/>
    <col min="3" max="3" width="13.28515625" customWidth="1"/>
    <col min="4" max="4" width="10.28515625" customWidth="1"/>
    <col min="5" max="5" width="11.42578125" bestFit="1" customWidth="1"/>
    <col min="6" max="6" width="11.28515625" bestFit="1" customWidth="1"/>
    <col min="7" max="7" width="51" bestFit="1" customWidth="1"/>
    <col min="8" max="8" width="9.7109375" style="127" bestFit="1" customWidth="1"/>
    <col min="9" max="9" width="14.5703125" hidden="1" customWidth="1"/>
    <col min="10" max="10" width="16.5703125" hidden="1" customWidth="1"/>
    <col min="11" max="11" width="39.7109375" bestFit="1" customWidth="1"/>
    <col min="12" max="12" width="37.7109375" customWidth="1"/>
    <col min="13" max="13" width="42.7109375" bestFit="1" customWidth="1"/>
  </cols>
  <sheetData>
    <row r="1" spans="1:13" ht="31.5" x14ac:dyDescent="0.5">
      <c r="A1" s="340">
        <f>Activity!L4</f>
        <v>0</v>
      </c>
      <c r="B1" s="341"/>
      <c r="C1" s="341"/>
      <c r="D1" s="341"/>
      <c r="E1" s="341"/>
      <c r="F1" s="341"/>
      <c r="G1" s="341"/>
      <c r="H1" s="341"/>
      <c r="I1" s="341"/>
      <c r="J1" s="341"/>
      <c r="K1" s="341"/>
      <c r="L1" s="341"/>
      <c r="M1" s="341"/>
    </row>
    <row r="2" spans="1:13" ht="5.25" customHeight="1" x14ac:dyDescent="0.25">
      <c r="A2" s="337"/>
      <c r="B2" s="338"/>
      <c r="C2" s="338"/>
      <c r="D2" s="338"/>
      <c r="E2" s="338"/>
      <c r="F2" s="338"/>
      <c r="G2" s="338"/>
      <c r="H2" s="338"/>
      <c r="I2" s="338"/>
      <c r="J2" s="338"/>
      <c r="K2" s="338"/>
      <c r="L2" s="338"/>
      <c r="M2" s="338"/>
    </row>
    <row r="3" spans="1:13" ht="26.25" x14ac:dyDescent="0.4">
      <c r="A3" s="342" t="str">
        <f>"Discharge Info for the Month of "</f>
        <v xml:space="preserve">Discharge Info for the Month of </v>
      </c>
      <c r="B3" s="343"/>
      <c r="C3" s="343"/>
      <c r="D3" s="343"/>
      <c r="E3" s="343"/>
      <c r="F3" s="343"/>
      <c r="G3" s="343"/>
      <c r="H3" s="343"/>
      <c r="I3" s="343"/>
      <c r="J3" s="343"/>
      <c r="K3" s="339">
        <f>Activity!J3</f>
        <v>45839</v>
      </c>
      <c r="L3" s="339"/>
      <c r="M3" s="339"/>
    </row>
    <row r="4" spans="1:13" ht="5.25" customHeight="1" x14ac:dyDescent="0.25">
      <c r="A4" s="337"/>
      <c r="B4" s="338"/>
      <c r="C4" s="338"/>
      <c r="D4" s="338"/>
      <c r="E4" s="338"/>
      <c r="F4" s="338"/>
      <c r="G4" s="338"/>
      <c r="H4" s="338"/>
      <c r="I4" s="338"/>
      <c r="J4" s="338"/>
      <c r="K4" s="338"/>
      <c r="L4" s="338"/>
      <c r="M4" s="338"/>
    </row>
    <row r="5" spans="1:13" ht="47.25" x14ac:dyDescent="0.25">
      <c r="A5" s="131" t="s">
        <v>352</v>
      </c>
      <c r="B5" s="131" t="s">
        <v>351</v>
      </c>
      <c r="C5" s="102" t="s">
        <v>457</v>
      </c>
      <c r="D5" s="100" t="s">
        <v>350</v>
      </c>
      <c r="E5" s="124" t="s">
        <v>6</v>
      </c>
      <c r="F5" s="124" t="s">
        <v>7</v>
      </c>
      <c r="G5" s="124" t="s">
        <v>10</v>
      </c>
      <c r="H5" s="125" t="s">
        <v>14</v>
      </c>
      <c r="I5" s="103" t="s">
        <v>226</v>
      </c>
      <c r="J5" s="91" t="s">
        <v>227</v>
      </c>
      <c r="K5" s="104" t="s">
        <v>228</v>
      </c>
      <c r="L5" s="105" t="s">
        <v>229</v>
      </c>
      <c r="M5" s="104" t="s">
        <v>18</v>
      </c>
    </row>
    <row r="6" spans="1:13" ht="15.75" x14ac:dyDescent="0.25">
      <c r="A6" s="132">
        <v>1</v>
      </c>
      <c r="B6" s="130"/>
      <c r="C6" s="116"/>
      <c r="D6" s="114"/>
      <c r="E6" s="114"/>
      <c r="F6" s="114"/>
      <c r="G6" s="114"/>
      <c r="H6" s="126"/>
      <c r="I6" s="117"/>
      <c r="J6" s="117"/>
      <c r="K6" s="117"/>
      <c r="L6" s="117"/>
      <c r="M6" s="117"/>
    </row>
    <row r="7" spans="1:13" x14ac:dyDescent="0.25">
      <c r="A7" s="133">
        <f>A6</f>
        <v>1</v>
      </c>
      <c r="B7" s="133">
        <f>_xlfn.MAXIFS(Activity!A:A,Activity!D:D,A7,Activity!R:R,"Yes")</f>
        <v>0</v>
      </c>
      <c r="C7" s="133" t="str">
        <f>IF(B7=0,"",VLOOKUP($B7,Activity!$A:$U,18,FALSE))</f>
        <v/>
      </c>
      <c r="D7" s="133" t="str">
        <f>IF(B7=0,"",VLOOKUP($B7,Activity!$A:$U,8,FALSE))</f>
        <v/>
      </c>
      <c r="E7" s="133" t="str">
        <f>IF(B7=0,"",VLOOKUP($B7,Activity!$A:$U,6,FALSE))</f>
        <v/>
      </c>
      <c r="F7" s="133" t="str">
        <f>IF(B7=0,"",VLOOKUP($B7,Activity!$A:$U,7,FALSE))</f>
        <v/>
      </c>
      <c r="G7" s="133" t="str">
        <f>IF(B7=0,"",VLOOKUP($B7,Activity!$A:$U,10,FALSE))</f>
        <v/>
      </c>
      <c r="H7" s="134" t="str">
        <f>IF(B7=0,"",VLOOKUP($B7,Activity!$A:$U,16,FALSE))</f>
        <v/>
      </c>
      <c r="I7" s="133" t="str">
        <f>IF(B7=0,"",VLOOKUP($B7,Activity!$A:$U,17,FALSE))</f>
        <v/>
      </c>
      <c r="J7" s="133" t="str">
        <f>IF(B7=0,"",IF(VLOOKUP($B7,Activity!$A:$U,20,FALSE)=0,"",VLOOKUP($B7,Activity!$A:$U,20,FALSE)))</f>
        <v/>
      </c>
      <c r="K7" s="133" t="str">
        <f>IF(B7=0,"",IF(VLOOKUP($B7,Activity!$A:$U,19,FALSE)=0,"",VLOOKUP($B7,Activity!$A:$U,19,FALSE)))</f>
        <v/>
      </c>
      <c r="L7" s="133" t="str">
        <f>IF(B7=0,"",IF(VLOOKUP($B7,Activity!$A:$U,20,FALSE)=0,"",VLOOKUP($B7,Activity!$A:$U,20,FALSE)))</f>
        <v/>
      </c>
      <c r="M7" s="133" t="str">
        <f>IF(B7=0,"",IF(VLOOKUP($B7,Activity!$A:$V,21,FALSE)=0,"",VLOOKUP($B7,Activity!$A:$V,21,FALSE)))</f>
        <v/>
      </c>
    </row>
    <row r="8" spans="1:13" x14ac:dyDescent="0.25">
      <c r="A8" s="133">
        <f t="shared" ref="A8:A22" si="0">A7+1</f>
        <v>2</v>
      </c>
      <c r="B8" s="133">
        <f>_xlfn.MAXIFS(Activity!A:A,Activity!D:D,A8,Activity!R:R,"Yes")</f>
        <v>0</v>
      </c>
      <c r="C8" s="133" t="str">
        <f>IF(B8=0,"",VLOOKUP($B8,Activity!$A:$U,18,FALSE))</f>
        <v/>
      </c>
      <c r="D8" s="133" t="str">
        <f>IF(B8=0,"",VLOOKUP($B8,Activity!$A:$U,8,FALSE))</f>
        <v/>
      </c>
      <c r="E8" s="133" t="str">
        <f>IF(B8=0,"",VLOOKUP($B8,Activity!$A:$U,6,FALSE))</f>
        <v/>
      </c>
      <c r="F8" s="133" t="str">
        <f>IF(B8=0,"",VLOOKUP($B8,Activity!$A:$U,7,FALSE))</f>
        <v/>
      </c>
      <c r="G8" s="133" t="str">
        <f>IF(B10=0,"",VLOOKUP($B10,Activity!$A:$U,10,FALSE))</f>
        <v/>
      </c>
      <c r="H8" s="134" t="str">
        <f>IF(B8=0,"",VLOOKUP($B8,Activity!$A:$U,16,FALSE))</f>
        <v/>
      </c>
      <c r="I8" s="133" t="str">
        <f>IF(B8=0,"",VLOOKUP($B8,Activity!$A:$U,17,FALSE))</f>
        <v/>
      </c>
      <c r="J8" s="133" t="str">
        <f>IF(B8=0,"",IF(VLOOKUP($B8,Activity!$A:$U,20,FALSE)=0,"",VLOOKUP($B8,Activity!$A:$U,20,FALSE)))</f>
        <v/>
      </c>
      <c r="K8" s="133" t="str">
        <f>IF(B8=0,"",IF(VLOOKUP($B8,Activity!$A:$U,19,FALSE)=0,"",VLOOKUP($B8,Activity!$A:$U,19,FALSE)))</f>
        <v/>
      </c>
      <c r="L8" s="133" t="str">
        <f>IF(B8=0,"",IF(VLOOKUP($B8,Activity!$A:$U,20,FALSE)=0,"",VLOOKUP($B8,Activity!$A:$U,20,FALSE)))</f>
        <v/>
      </c>
      <c r="M8" s="133" t="str">
        <f>IF(B8=0,"",IF(VLOOKUP($B8,Activity!$A:$V,21,FALSE)=0,"",VLOOKUP($B8,Activity!$A:$V,21,FALSE)))</f>
        <v/>
      </c>
    </row>
    <row r="9" spans="1:13" x14ac:dyDescent="0.25">
      <c r="A9" s="133">
        <f t="shared" si="0"/>
        <v>3</v>
      </c>
      <c r="B9" s="133">
        <f>_xlfn.MAXIFS(Activity!A:A,Activity!D:D,A9,Activity!R:R,"Yes")</f>
        <v>0</v>
      </c>
      <c r="C9" s="133" t="str">
        <f>IF(B9=0,"",VLOOKUP($B9,Activity!$A:$U,18,FALSE))</f>
        <v/>
      </c>
      <c r="D9" s="133" t="str">
        <f>IF(B9=0,"",VLOOKUP($B9,Activity!$A:$U,8,FALSE))</f>
        <v/>
      </c>
      <c r="E9" s="133" t="str">
        <f>IF(B9=0,"",VLOOKUP($B9,Activity!$A:$U,6,FALSE))</f>
        <v/>
      </c>
      <c r="F9" s="133" t="str">
        <f>IF(B9=0,"",VLOOKUP($B9,Activity!$A:$U,7,FALSE))</f>
        <v/>
      </c>
      <c r="G9" s="133" t="str">
        <f>IF(B9=0,"",VLOOKUP($B9,Activity!$A:$U,10,FALSE))</f>
        <v/>
      </c>
      <c r="H9" s="134" t="str">
        <f>IF(B9=0,"",VLOOKUP($B9,Activity!$A:$U,16,FALSE))</f>
        <v/>
      </c>
      <c r="I9" s="133" t="str">
        <f>IF(B9=0,"",VLOOKUP($B9,Activity!$A:$U,17,FALSE))</f>
        <v/>
      </c>
      <c r="J9" s="133" t="str">
        <f>IF(B9=0,"",IF(VLOOKUP($B9,Activity!$A:$U,20,FALSE)=0,"",VLOOKUP($B9,Activity!$A:$U,20,FALSE)))</f>
        <v/>
      </c>
      <c r="K9" s="133" t="str">
        <f>IF(B9=0,"",IF(VLOOKUP($B9,Activity!$A:$U,19,FALSE)=0,"",VLOOKUP($B9,Activity!$A:$U,19,FALSE)))</f>
        <v/>
      </c>
      <c r="L9" s="133" t="str">
        <f>IF(B9=0,"",IF(VLOOKUP($B9,Activity!$A:$U,20,FALSE)=0,"",VLOOKUP($B9,Activity!$A:$U,20,FALSE)))</f>
        <v/>
      </c>
      <c r="M9" s="133" t="str">
        <f>IF(B9=0,"",IF(VLOOKUP($B9,Activity!$A:$V,21,FALSE)=0,"",VLOOKUP($B9,Activity!$A:$V,21,FALSE)))</f>
        <v/>
      </c>
    </row>
    <row r="10" spans="1:13" x14ac:dyDescent="0.25">
      <c r="A10" s="133">
        <f t="shared" si="0"/>
        <v>4</v>
      </c>
      <c r="B10" s="133">
        <f>_xlfn.MAXIFS(Activity!A:A,Activity!D:D,A10,Activity!R:R,"Yes")</f>
        <v>0</v>
      </c>
      <c r="C10" s="133" t="str">
        <f>IF(B10=0,"",VLOOKUP($B10,Activity!$A:$U,18,FALSE))</f>
        <v/>
      </c>
      <c r="D10" s="133" t="str">
        <f>IF(B10=0,"",VLOOKUP($B10,Activity!$A:$U,8,FALSE))</f>
        <v/>
      </c>
      <c r="E10" s="133" t="str">
        <f>IF(B10=0,"",VLOOKUP($B10,Activity!$A:$U,6,FALSE))</f>
        <v/>
      </c>
      <c r="F10" s="133" t="str">
        <f>IF(B10=0,"",VLOOKUP($B10,Activity!$A:$U,7,FALSE))</f>
        <v/>
      </c>
      <c r="G10" s="133" t="str">
        <f>IF(B10=0,"",VLOOKUP($B10,Activity!$A:$U,10,FALSE))</f>
        <v/>
      </c>
      <c r="H10" s="134" t="str">
        <f>IF(B10=0,"",VLOOKUP($B10,Activity!$A:$U,16,FALSE))</f>
        <v/>
      </c>
      <c r="I10" s="133" t="str">
        <f>IF(B10=0,"",VLOOKUP($B10,Activity!$A:$U,17,FALSE))</f>
        <v/>
      </c>
      <c r="J10" s="133" t="str">
        <f>IF(B10=0,"",IF(VLOOKUP($B10,Activity!$A:$U,20,FALSE)=0,"",VLOOKUP($B10,Activity!$A:$U,20,FALSE)))</f>
        <v/>
      </c>
      <c r="K10" s="133" t="str">
        <f>IF(B10=0,"",IF(VLOOKUP($B10,Activity!$A:$U,19,FALSE)=0,"",VLOOKUP($B10,Activity!$A:$U,19,FALSE)))</f>
        <v/>
      </c>
      <c r="L10" s="133" t="str">
        <f>IF(B10=0,"",IF(VLOOKUP($B10,Activity!$A:$U,20,FALSE)=0,"",VLOOKUP($B10,Activity!$A:$U,20,FALSE)))</f>
        <v/>
      </c>
      <c r="M10" s="133" t="str">
        <f>IF(B10=0,"",IF(VLOOKUP($B10,Activity!$A:$V,21,FALSE)=0,"",VLOOKUP($B10,Activity!$A:$V,21,FALSE)))</f>
        <v/>
      </c>
    </row>
    <row r="11" spans="1:13" x14ac:dyDescent="0.25">
      <c r="A11" s="133">
        <f t="shared" si="0"/>
        <v>5</v>
      </c>
      <c r="B11" s="133">
        <f>_xlfn.MAXIFS(Activity!A:A,Activity!D:D,A11,Activity!R:R,"Yes")</f>
        <v>0</v>
      </c>
      <c r="C11" s="133" t="str">
        <f>IF(B11=0,"",VLOOKUP($B11,Activity!$A:$U,18,FALSE))</f>
        <v/>
      </c>
      <c r="D11" s="133" t="str">
        <f>IF(B11=0,"",VLOOKUP($B11,Activity!$A:$U,8,FALSE))</f>
        <v/>
      </c>
      <c r="E11" s="133" t="str">
        <f>IF(B11=0,"",VLOOKUP($B11,Activity!$A:$U,6,FALSE))</f>
        <v/>
      </c>
      <c r="F11" s="133" t="str">
        <f>IF(B11=0,"",VLOOKUP($B11,Activity!$A:$U,7,FALSE))</f>
        <v/>
      </c>
      <c r="G11" s="133" t="str">
        <f>IF(B11=0,"",VLOOKUP($B11,Activity!$A:$U,10,FALSE))</f>
        <v/>
      </c>
      <c r="H11" s="134" t="str">
        <f>IF(B11=0,"",VLOOKUP($B11,Activity!$A:$U,16,FALSE))</f>
        <v/>
      </c>
      <c r="I11" s="133" t="str">
        <f>IF(B11=0,"",VLOOKUP($B11,Activity!$A:$U,17,FALSE))</f>
        <v/>
      </c>
      <c r="J11" s="133" t="str">
        <f>IF(B11=0,"",IF(VLOOKUP($B11,Activity!$A:$U,20,FALSE)=0,"",VLOOKUP($B11,Activity!$A:$U,20,FALSE)))</f>
        <v/>
      </c>
      <c r="K11" s="133" t="str">
        <f>IF(B11=0,"",IF(VLOOKUP($B11,Activity!$A:$U,19,FALSE)=0,"",VLOOKUP($B11,Activity!$A:$U,19,FALSE)))</f>
        <v/>
      </c>
      <c r="L11" s="133" t="str">
        <f>IF(B11=0,"",IF(VLOOKUP($B11,Activity!$A:$U,20,FALSE)=0,"",VLOOKUP($B11,Activity!$A:$U,20,FALSE)))</f>
        <v/>
      </c>
      <c r="M11" s="133" t="str">
        <f>IF(B11=0,"",IF(VLOOKUP($B11,Activity!$A:$V,21,FALSE)=0,"",VLOOKUP($B11,Activity!$A:$V,21,FALSE)))</f>
        <v/>
      </c>
    </row>
    <row r="12" spans="1:13" x14ac:dyDescent="0.25">
      <c r="A12" s="133">
        <f t="shared" si="0"/>
        <v>6</v>
      </c>
      <c r="B12" s="133">
        <f>_xlfn.MAXIFS(Activity!A:A,Activity!D:D,A12,Activity!R:R,"Yes")</f>
        <v>0</v>
      </c>
      <c r="C12" s="133" t="str">
        <f>IF(B12=0,"",VLOOKUP($B12,Activity!$A:$U,18,FALSE))</f>
        <v/>
      </c>
      <c r="D12" s="133" t="str">
        <f>IF(B12=0,"",VLOOKUP($B12,Activity!$A:$U,8,FALSE))</f>
        <v/>
      </c>
      <c r="E12" s="133" t="str">
        <f>IF(B12=0,"",VLOOKUP($B12,Activity!$A:$U,6,FALSE))</f>
        <v/>
      </c>
      <c r="F12" s="133" t="str">
        <f>IF(B12=0,"",VLOOKUP($B12,Activity!$A:$U,7,FALSE))</f>
        <v/>
      </c>
      <c r="G12" s="133" t="str">
        <f>IF(B12=0,"",VLOOKUP($B12,Activity!$A:$U,10,FALSE))</f>
        <v/>
      </c>
      <c r="H12" s="134" t="str">
        <f>IF(B12=0,"",VLOOKUP($B12,Activity!$A:$U,16,FALSE))</f>
        <v/>
      </c>
      <c r="I12" s="133" t="str">
        <f>IF(B12=0,"",VLOOKUP($B12,Activity!$A:$U,17,FALSE))</f>
        <v/>
      </c>
      <c r="J12" s="133" t="str">
        <f>IF(B12=0,"",IF(VLOOKUP($B12,Activity!$A:$U,20,FALSE)=0,"",VLOOKUP($B12,Activity!$A:$U,20,FALSE)))</f>
        <v/>
      </c>
      <c r="K12" s="133" t="str">
        <f>IF(B12=0,"",IF(VLOOKUP($B12,Activity!$A:$U,19,FALSE)=0,"",VLOOKUP($B12,Activity!$A:$U,19,FALSE)))</f>
        <v/>
      </c>
      <c r="L12" s="133" t="str">
        <f>IF(B12=0,"",IF(VLOOKUP($B12,Activity!$A:$U,20,FALSE)=0,"",VLOOKUP($B12,Activity!$A:$U,20,FALSE)))</f>
        <v/>
      </c>
      <c r="M12" s="133" t="str">
        <f>IF(B12=0,"",IF(VLOOKUP($B12,Activity!$A:$V,21,FALSE)=0,"",VLOOKUP($B12,Activity!$A:$V,21,FALSE)))</f>
        <v/>
      </c>
    </row>
    <row r="13" spans="1:13" x14ac:dyDescent="0.25">
      <c r="A13" s="133">
        <f t="shared" si="0"/>
        <v>7</v>
      </c>
      <c r="B13" s="133">
        <f>_xlfn.MAXIFS(Activity!A:A,Activity!D:D,A13,Activity!R:R,"Yes")</f>
        <v>0</v>
      </c>
      <c r="C13" s="133" t="str">
        <f>IF(B13=0,"",VLOOKUP($B13,Activity!$A:$U,18,FALSE))</f>
        <v/>
      </c>
      <c r="D13" s="133" t="str">
        <f>IF(B13=0,"",VLOOKUP($B13,Activity!$A:$U,8,FALSE))</f>
        <v/>
      </c>
      <c r="E13" s="133" t="str">
        <f>IF(B13=0,"",VLOOKUP($B13,Activity!$A:$U,6,FALSE))</f>
        <v/>
      </c>
      <c r="F13" s="133" t="str">
        <f>IF(B13=0,"",VLOOKUP($B13,Activity!$A:$U,7,FALSE))</f>
        <v/>
      </c>
      <c r="G13" s="133" t="str">
        <f>IF(B13=0,"",VLOOKUP($B13,Activity!$A:$U,10,FALSE))</f>
        <v/>
      </c>
      <c r="H13" s="134" t="str">
        <f>IF(B13=0,"",VLOOKUP($B13,Activity!$A:$U,16,FALSE))</f>
        <v/>
      </c>
      <c r="I13" s="133" t="str">
        <f>IF(B13=0,"",VLOOKUP($B13,Activity!$A:$U,17,FALSE))</f>
        <v/>
      </c>
      <c r="J13" s="133" t="str">
        <f>IF(B13=0,"",IF(VLOOKUP($B13,Activity!$A:$U,20,FALSE)=0,"",VLOOKUP($B13,Activity!$A:$U,20,FALSE)))</f>
        <v/>
      </c>
      <c r="K13" s="133" t="str">
        <f>IF(B13=0,"",IF(VLOOKUP($B13,Activity!$A:$U,19,FALSE)=0,"",VLOOKUP($B13,Activity!$A:$U,19,FALSE)))</f>
        <v/>
      </c>
      <c r="L13" s="133" t="str">
        <f>IF(B13=0,"",IF(VLOOKUP($B13,Activity!$A:$U,20,FALSE)=0,"",VLOOKUP($B13,Activity!$A:$U,20,FALSE)))</f>
        <v/>
      </c>
      <c r="M13" s="133" t="str">
        <f>IF(B13=0,"",IF(VLOOKUP($B13,Activity!$A:$V,21,FALSE)=0,"",VLOOKUP($B13,Activity!$A:$V,21,FALSE)))</f>
        <v/>
      </c>
    </row>
    <row r="14" spans="1:13" x14ac:dyDescent="0.25">
      <c r="A14" s="133">
        <f t="shared" si="0"/>
        <v>8</v>
      </c>
      <c r="B14" s="133">
        <f>_xlfn.MAXIFS(Activity!A:A,Activity!D:D,A14,Activity!R:R,"Yes")</f>
        <v>0</v>
      </c>
      <c r="C14" s="133" t="str">
        <f>IF(B14=0,"",VLOOKUP($B14,Activity!$A:$U,18,FALSE))</f>
        <v/>
      </c>
      <c r="D14" s="133" t="str">
        <f>IF(B14=0,"",VLOOKUP($B14,Activity!$A:$U,8,FALSE))</f>
        <v/>
      </c>
      <c r="E14" s="133" t="str">
        <f>IF(B14=0,"",VLOOKUP($B14,Activity!$A:$U,6,FALSE))</f>
        <v/>
      </c>
      <c r="F14" s="133" t="str">
        <f>IF(B14=0,"",VLOOKUP($B14,Activity!$A:$U,7,FALSE))</f>
        <v/>
      </c>
      <c r="G14" s="133" t="str">
        <f>IF(B14=0,"",VLOOKUP($B14,Activity!$A:$U,10,FALSE))</f>
        <v/>
      </c>
      <c r="H14" s="134" t="str">
        <f>IF(B14=0,"",VLOOKUP($B14,Activity!$A:$U,16,FALSE))</f>
        <v/>
      </c>
      <c r="I14" s="133" t="str">
        <f>IF(B14=0,"",VLOOKUP($B14,Activity!$A:$U,17,FALSE))</f>
        <v/>
      </c>
      <c r="J14" s="133" t="str">
        <f>IF(B14=0,"",IF(VLOOKUP($B14,Activity!$A:$U,20,FALSE)=0,"",VLOOKUP($B14,Activity!$A:$U,20,FALSE)))</f>
        <v/>
      </c>
      <c r="K14" s="133" t="str">
        <f>IF(B14=0,"",IF(VLOOKUP($B14,Activity!$A:$U,19,FALSE)=0,"",VLOOKUP($B14,Activity!$A:$U,19,FALSE)))</f>
        <v/>
      </c>
      <c r="L14" s="133" t="str">
        <f>IF(B14=0,"",IF(VLOOKUP($B14,Activity!$A:$U,20,FALSE)=0,"",VLOOKUP($B14,Activity!$A:$U,20,FALSE)))</f>
        <v/>
      </c>
      <c r="M14" s="133" t="str">
        <f>IF(B14=0,"",IF(VLOOKUP($B14,Activity!$A:$V,21,FALSE)=0,"",VLOOKUP($B14,Activity!$A:$V,21,FALSE)))</f>
        <v/>
      </c>
    </row>
    <row r="15" spans="1:13" x14ac:dyDescent="0.25">
      <c r="A15" s="133">
        <f t="shared" si="0"/>
        <v>9</v>
      </c>
      <c r="B15" s="133">
        <f>_xlfn.MAXIFS(Activity!A:A,Activity!D:D,A15,Activity!R:R,"Yes")</f>
        <v>0</v>
      </c>
      <c r="C15" s="133" t="str">
        <f>IF(B15=0,"",VLOOKUP($B15,Activity!$A:$U,18,FALSE))</f>
        <v/>
      </c>
      <c r="D15" s="133" t="str">
        <f>IF(B15=0,"",VLOOKUP($B15,Activity!$A:$U,8,FALSE))</f>
        <v/>
      </c>
      <c r="E15" s="133" t="str">
        <f>IF(B15=0,"",VLOOKUP($B15,Activity!$A:$U,6,FALSE))</f>
        <v/>
      </c>
      <c r="F15" s="133" t="str">
        <f>IF(B15=0,"",VLOOKUP($B15,Activity!$A:$U,7,FALSE))</f>
        <v/>
      </c>
      <c r="G15" s="133" t="str">
        <f>IF(B15=0,"",VLOOKUP($B15,Activity!$A:$U,10,FALSE))</f>
        <v/>
      </c>
      <c r="H15" s="134" t="str">
        <f>IF(B15=0,"",VLOOKUP($B15,Activity!$A:$U,16,FALSE))</f>
        <v/>
      </c>
      <c r="I15" s="133" t="str">
        <f>IF(B15=0,"",VLOOKUP($B15,Activity!$A:$U,17,FALSE))</f>
        <v/>
      </c>
      <c r="J15" s="133" t="str">
        <f>IF(B15=0,"",IF(VLOOKUP($B15,Activity!$A:$U,20,FALSE)=0,"",VLOOKUP($B15,Activity!$A:$U,20,FALSE)))</f>
        <v/>
      </c>
      <c r="K15" s="133" t="str">
        <f>IF(B15=0,"",IF(VLOOKUP($B15,Activity!$A:$U,19,FALSE)=0,"",VLOOKUP($B15,Activity!$A:$U,19,FALSE)))</f>
        <v/>
      </c>
      <c r="L15" s="133" t="str">
        <f>IF(B15=0,"",IF(VLOOKUP($B15,Activity!$A:$U,20,FALSE)=0,"",VLOOKUP($B15,Activity!$A:$U,20,FALSE)))</f>
        <v/>
      </c>
      <c r="M15" s="133" t="str">
        <f>IF(B15=0,"",IF(VLOOKUP($B15,Activity!$A:$V,21,FALSE)=0,"",VLOOKUP($B15,Activity!$A:$V,21,FALSE)))</f>
        <v/>
      </c>
    </row>
    <row r="16" spans="1:13" x14ac:dyDescent="0.25">
      <c r="A16" s="133">
        <f t="shared" si="0"/>
        <v>10</v>
      </c>
      <c r="B16" s="133">
        <f>_xlfn.MAXIFS(Activity!A:A,Activity!D:D,A16,Activity!R:R,"Yes")</f>
        <v>0</v>
      </c>
      <c r="C16" s="133" t="str">
        <f>IF(B16=0,"",VLOOKUP($B16,Activity!$A:$U,18,FALSE))</f>
        <v/>
      </c>
      <c r="D16" s="133" t="str">
        <f>IF(B16=0,"",VLOOKUP($B16,Activity!$A:$U,8,FALSE))</f>
        <v/>
      </c>
      <c r="E16" s="133" t="str">
        <f>IF(B16=0,"",VLOOKUP($B16,Activity!$A:$U,6,FALSE))</f>
        <v/>
      </c>
      <c r="F16" s="133" t="str">
        <f>IF(B16=0,"",VLOOKUP($B16,Activity!$A:$U,7,FALSE))</f>
        <v/>
      </c>
      <c r="G16" s="133" t="str">
        <f>IF(B16=0,"",VLOOKUP($B16,Activity!$A:$U,10,FALSE))</f>
        <v/>
      </c>
      <c r="H16" s="134" t="str">
        <f>IF(B16=0,"",VLOOKUP($B16,Activity!$A:$U,16,FALSE))</f>
        <v/>
      </c>
      <c r="I16" s="133" t="str">
        <f>IF(B16=0,"",VLOOKUP($B16,Activity!$A:$U,17,FALSE))</f>
        <v/>
      </c>
      <c r="J16" s="133" t="str">
        <f>IF(B16=0,"",IF(VLOOKUP($B16,Activity!$A:$U,20,FALSE)=0,"",VLOOKUP($B16,Activity!$A:$U,20,FALSE)))</f>
        <v/>
      </c>
      <c r="K16" s="133" t="str">
        <f>IF(B16=0,"",IF(VLOOKUP($B16,Activity!$A:$U,19,FALSE)=0,"",VLOOKUP($B16,Activity!$A:$U,19,FALSE)))</f>
        <v/>
      </c>
      <c r="L16" s="133" t="str">
        <f>IF(B16=0,"",IF(VLOOKUP($B16,Activity!$A:$U,20,FALSE)=0,"",VLOOKUP($B16,Activity!$A:$U,20,FALSE)))</f>
        <v/>
      </c>
      <c r="M16" s="133" t="str">
        <f>IF(B16=0,"",IF(VLOOKUP($B16,Activity!$A:$V,21,FALSE)=0,"",VLOOKUP($B16,Activity!$A:$V,21,FALSE)))</f>
        <v/>
      </c>
    </row>
    <row r="17" spans="1:13" x14ac:dyDescent="0.25">
      <c r="A17" s="133">
        <f t="shared" si="0"/>
        <v>11</v>
      </c>
      <c r="B17" s="133">
        <f>_xlfn.MAXIFS(Activity!A:A,Activity!D:D,A17,Activity!R:R,"Yes")</f>
        <v>0</v>
      </c>
      <c r="C17" s="133" t="str">
        <f>IF(B17=0,"",VLOOKUP($B17,Activity!$A:$U,18,FALSE))</f>
        <v/>
      </c>
      <c r="D17" s="133" t="str">
        <f>IF(B17=0,"",VLOOKUP($B17,Activity!$A:$U,8,FALSE))</f>
        <v/>
      </c>
      <c r="E17" s="133" t="str">
        <f>IF(B17=0,"",VLOOKUP($B17,Activity!$A:$U,6,FALSE))</f>
        <v/>
      </c>
      <c r="F17" s="133" t="str">
        <f>IF(B17=0,"",VLOOKUP($B17,Activity!$A:$U,7,FALSE))</f>
        <v/>
      </c>
      <c r="G17" s="133" t="str">
        <f>IF(B17=0,"",VLOOKUP($B17,Activity!$A:$U,10,FALSE))</f>
        <v/>
      </c>
      <c r="H17" s="134" t="str">
        <f>IF(B17=0,"",VLOOKUP($B17,Activity!$A:$U,16,FALSE))</f>
        <v/>
      </c>
      <c r="I17" s="133" t="str">
        <f>IF(B17=0,"",VLOOKUP($B17,Activity!$A:$U,17,FALSE))</f>
        <v/>
      </c>
      <c r="J17" s="133" t="str">
        <f>IF(B17=0,"",IF(VLOOKUP($B17,Activity!$A:$U,20,FALSE)=0,"",VLOOKUP($B17,Activity!$A:$U,20,FALSE)))</f>
        <v/>
      </c>
      <c r="K17" s="133" t="str">
        <f>IF(B17=0,"",IF(VLOOKUP($B17,Activity!$A:$U,19,FALSE)=0,"",VLOOKUP($B17,Activity!$A:$U,19,FALSE)))</f>
        <v/>
      </c>
      <c r="L17" s="133" t="str">
        <f>IF(B17=0,"",IF(VLOOKUP($B17,Activity!$A:$U,20,FALSE)=0,"",VLOOKUP($B17,Activity!$A:$U,20,FALSE)))</f>
        <v/>
      </c>
      <c r="M17" s="133" t="str">
        <f>IF(B17=0,"",IF(VLOOKUP($B17,Activity!$A:$V,21,FALSE)=0,"",VLOOKUP($B17,Activity!$A:$V,21,FALSE)))</f>
        <v/>
      </c>
    </row>
    <row r="18" spans="1:13" x14ac:dyDescent="0.25">
      <c r="A18" s="133">
        <f t="shared" si="0"/>
        <v>12</v>
      </c>
      <c r="B18" s="133">
        <f>_xlfn.MAXIFS(Activity!A:A,Activity!D:D,A18,Activity!R:R,"Yes")</f>
        <v>0</v>
      </c>
      <c r="C18" s="133" t="str">
        <f>IF(B18=0,"",VLOOKUP($B18,Activity!$A:$U,18,FALSE))</f>
        <v/>
      </c>
      <c r="D18" s="133" t="str">
        <f>IF(B18=0,"",VLOOKUP($B18,Activity!$A:$U,8,FALSE))</f>
        <v/>
      </c>
      <c r="E18" s="133" t="str">
        <f>IF(B18=0,"",VLOOKUP($B18,Activity!$A:$U,6,FALSE))</f>
        <v/>
      </c>
      <c r="F18" s="133" t="str">
        <f>IF(B18=0,"",VLOOKUP($B18,Activity!$A:$U,7,FALSE))</f>
        <v/>
      </c>
      <c r="G18" s="133" t="str">
        <f>IF(B110=0,"",VLOOKUP($B110,Activity!$A:$U,10,FALSE))</f>
        <v/>
      </c>
      <c r="H18" s="134" t="str">
        <f>IF(B18=0,"",VLOOKUP($B18,Activity!$A:$U,16,FALSE))</f>
        <v/>
      </c>
      <c r="I18" s="133" t="str">
        <f>IF(B18=0,"",VLOOKUP($B18,Activity!$A:$U,17,FALSE))</f>
        <v/>
      </c>
      <c r="J18" s="133" t="str">
        <f>IF(B18=0,"",IF(VLOOKUP($B18,Activity!$A:$U,20,FALSE)=0,"",VLOOKUP($B18,Activity!$A:$U,20,FALSE)))</f>
        <v/>
      </c>
      <c r="K18" s="133" t="str">
        <f>IF(B18=0,"",IF(VLOOKUP($B18,Activity!$A:$U,19,FALSE)=0,"",VLOOKUP($B18,Activity!$A:$U,19,FALSE)))</f>
        <v/>
      </c>
      <c r="L18" s="133" t="str">
        <f>IF(B18=0,"",IF(VLOOKUP($B18,Activity!$A:$U,20,FALSE)=0,"",VLOOKUP($B18,Activity!$A:$U,20,FALSE)))</f>
        <v/>
      </c>
      <c r="M18" s="133" t="str">
        <f>IF(B18=0,"",IF(VLOOKUP($B18,Activity!$A:$V,21,FALSE)=0,"",VLOOKUP($B18,Activity!$A:$V,21,FALSE)))</f>
        <v/>
      </c>
    </row>
    <row r="19" spans="1:13" x14ac:dyDescent="0.25">
      <c r="A19" s="133">
        <f t="shared" si="0"/>
        <v>13</v>
      </c>
      <c r="B19" s="133">
        <f>_xlfn.MAXIFS(Activity!A:A,Activity!D:D,A19,Activity!R:R,"Yes")</f>
        <v>0</v>
      </c>
      <c r="C19" s="133" t="str">
        <f>IF(B19=0,"",VLOOKUP($B19,Activity!$A:$U,18,FALSE))</f>
        <v/>
      </c>
      <c r="D19" s="133" t="str">
        <f>IF(B19=0,"",VLOOKUP($B19,Activity!$A:$U,8,FALSE))</f>
        <v/>
      </c>
      <c r="E19" s="133" t="str">
        <f>IF(B19=0,"",VLOOKUP($B19,Activity!$A:$U,6,FALSE))</f>
        <v/>
      </c>
      <c r="F19" s="133" t="str">
        <f>IF(B19=0,"",VLOOKUP($B19,Activity!$A:$U,7,FALSE))</f>
        <v/>
      </c>
      <c r="G19" s="133" t="str">
        <f>IF(B19=0,"",VLOOKUP($B19,Activity!$A:$U,10,FALSE))</f>
        <v/>
      </c>
      <c r="H19" s="134" t="str">
        <f>IF(B19=0,"",VLOOKUP($B19,Activity!$A:$U,16,FALSE))</f>
        <v/>
      </c>
      <c r="I19" s="133" t="str">
        <f>IF(B19=0,"",VLOOKUP($B19,Activity!$A:$U,17,FALSE))</f>
        <v/>
      </c>
      <c r="J19" s="133" t="str">
        <f>IF(B19=0,"",IF(VLOOKUP($B19,Activity!$A:$U,20,FALSE)=0,"",VLOOKUP($B19,Activity!$A:$U,20,FALSE)))</f>
        <v/>
      </c>
      <c r="K19" s="133" t="str">
        <f>IF(B19=0,"",IF(VLOOKUP($B19,Activity!$A:$U,19,FALSE)=0,"",VLOOKUP($B19,Activity!$A:$U,19,FALSE)))</f>
        <v/>
      </c>
      <c r="L19" s="133" t="str">
        <f>IF(B19=0,"",IF(VLOOKUP($B19,Activity!$A:$U,20,FALSE)=0,"",VLOOKUP($B19,Activity!$A:$U,20,FALSE)))</f>
        <v/>
      </c>
      <c r="M19" s="133" t="str">
        <f>IF(B19=0,"",IF(VLOOKUP($B19,Activity!$A:$V,21,FALSE)=0,"",VLOOKUP($B19,Activity!$A:$V,21,FALSE)))</f>
        <v/>
      </c>
    </row>
    <row r="20" spans="1:13" x14ac:dyDescent="0.25">
      <c r="A20" s="133">
        <f t="shared" si="0"/>
        <v>14</v>
      </c>
      <c r="B20" s="133">
        <f>_xlfn.MAXIFS(Activity!A:A,Activity!D:D,A20,Activity!R:R,"Yes")</f>
        <v>0</v>
      </c>
      <c r="C20" s="133" t="str">
        <f>IF(B20=0,"",VLOOKUP($B20,Activity!$A:$U,18,FALSE))</f>
        <v/>
      </c>
      <c r="D20" s="133" t="str">
        <f>IF(B20=0,"",VLOOKUP($B20,Activity!$A:$U,8,FALSE))</f>
        <v/>
      </c>
      <c r="E20" s="133" t="str">
        <f>IF(B20=0,"",VLOOKUP($B20,Activity!$A:$U,6,FALSE))</f>
        <v/>
      </c>
      <c r="F20" s="133" t="str">
        <f>IF(B20=0,"",VLOOKUP($B20,Activity!$A:$U,7,FALSE))</f>
        <v/>
      </c>
      <c r="G20" s="133" t="str">
        <f>IF(B20=0,"",VLOOKUP($B20,Activity!$A:$U,10,FALSE))</f>
        <v/>
      </c>
      <c r="H20" s="134" t="str">
        <f>IF(B20=0,"",VLOOKUP($B20,Activity!$A:$U,16,FALSE))</f>
        <v/>
      </c>
      <c r="I20" s="133" t="str">
        <f>IF(B20=0,"",VLOOKUP($B20,Activity!$A:$U,17,FALSE))</f>
        <v/>
      </c>
      <c r="J20" s="133" t="str">
        <f>IF(B20=0,"",IF(VLOOKUP($B20,Activity!$A:$U,20,FALSE)=0,"",VLOOKUP($B20,Activity!$A:$U,20,FALSE)))</f>
        <v/>
      </c>
      <c r="K20" s="133" t="str">
        <f>IF(B20=0,"",IF(VLOOKUP($B20,Activity!$A:$U,19,FALSE)=0,"",VLOOKUP($B20,Activity!$A:$U,19,FALSE)))</f>
        <v/>
      </c>
      <c r="L20" s="133" t="str">
        <f>IF(B20=0,"",IF(VLOOKUP($B20,Activity!$A:$U,20,FALSE)=0,"",VLOOKUP($B20,Activity!$A:$U,20,FALSE)))</f>
        <v/>
      </c>
      <c r="M20" s="133" t="str">
        <f>IF(B20=0,"",IF(VLOOKUP($B20,Activity!$A:$V,21,FALSE)=0,"",VLOOKUP($B20,Activity!$A:$V,21,FALSE)))</f>
        <v/>
      </c>
    </row>
    <row r="21" spans="1:13" x14ac:dyDescent="0.25">
      <c r="A21" s="133">
        <f t="shared" si="0"/>
        <v>15</v>
      </c>
      <c r="B21" s="133">
        <f>_xlfn.MAXIFS(Activity!A:A,Activity!D:D,A21,Activity!R:R,"Yes")</f>
        <v>0</v>
      </c>
      <c r="C21" s="133" t="str">
        <f>IF(B21=0,"",VLOOKUP($B21,Activity!$A:$U,18,FALSE))</f>
        <v/>
      </c>
      <c r="D21" s="133" t="str">
        <f>IF(B21=0,"",VLOOKUP($B21,Activity!$A:$U,8,FALSE))</f>
        <v/>
      </c>
      <c r="E21" s="133" t="str">
        <f>IF(B21=0,"",VLOOKUP($B21,Activity!$A:$U,6,FALSE))</f>
        <v/>
      </c>
      <c r="F21" s="133" t="str">
        <f>IF(B21=0,"",VLOOKUP($B21,Activity!$A:$U,7,FALSE))</f>
        <v/>
      </c>
      <c r="G21" s="133" t="str">
        <f>IF(B21=0,"",VLOOKUP($B21,Activity!$A:$U,10,FALSE))</f>
        <v/>
      </c>
      <c r="H21" s="134" t="str">
        <f>IF(B21=0,"",VLOOKUP($B21,Activity!$A:$U,16,FALSE))</f>
        <v/>
      </c>
      <c r="I21" s="133" t="str">
        <f>IF(B21=0,"",VLOOKUP($B21,Activity!$A:$U,17,FALSE))</f>
        <v/>
      </c>
      <c r="J21" s="133" t="str">
        <f>IF(B21=0,"",IF(VLOOKUP($B21,Activity!$A:$U,20,FALSE)=0,"",VLOOKUP($B21,Activity!$A:$U,20,FALSE)))</f>
        <v/>
      </c>
      <c r="K21" s="133" t="str">
        <f>IF(B21=0,"",IF(VLOOKUP($B21,Activity!$A:$U,19,FALSE)=0,"",VLOOKUP($B21,Activity!$A:$U,19,FALSE)))</f>
        <v/>
      </c>
      <c r="L21" s="133" t="str">
        <f>IF(B21=0,"",IF(VLOOKUP($B21,Activity!$A:$U,20,FALSE)=0,"",VLOOKUP($B21,Activity!$A:$U,20,FALSE)))</f>
        <v/>
      </c>
      <c r="M21" s="133" t="str">
        <f>IF(B21=0,"",IF(VLOOKUP($B21,Activity!$A:$V,21,FALSE)=0,"",VLOOKUP($B21,Activity!$A:$V,21,FALSE)))</f>
        <v/>
      </c>
    </row>
    <row r="22" spans="1:13" x14ac:dyDescent="0.25">
      <c r="A22" s="133">
        <f t="shared" si="0"/>
        <v>16</v>
      </c>
      <c r="B22" s="133">
        <f>_xlfn.MAXIFS(Activity!A:A,Activity!D:D,A22,Activity!R:R,"Yes")</f>
        <v>0</v>
      </c>
      <c r="C22" s="133" t="str">
        <f>IF(B22=0,"",VLOOKUP($B22,Activity!$A:$U,18,FALSE))</f>
        <v/>
      </c>
      <c r="D22" s="133" t="str">
        <f>IF(B22=0,"",VLOOKUP($B22,Activity!$A:$U,8,FALSE))</f>
        <v/>
      </c>
      <c r="E22" s="133" t="str">
        <f>IF(B22=0,"",VLOOKUP($B22,Activity!$A:$U,6,FALSE))</f>
        <v/>
      </c>
      <c r="F22" s="133" t="str">
        <f>IF(B22=0,"",VLOOKUP($B22,Activity!$A:$U,7,FALSE))</f>
        <v/>
      </c>
      <c r="G22" s="133" t="str">
        <f>IF(B22=0,"",VLOOKUP($B22,Activity!$A:$U,10,FALSE))</f>
        <v/>
      </c>
      <c r="H22" s="134" t="str">
        <f>IF(B22=0,"",VLOOKUP($B22,Activity!$A:$U,16,FALSE))</f>
        <v/>
      </c>
      <c r="I22" s="133" t="str">
        <f>IF(B22=0,"",VLOOKUP($B22,Activity!$A:$U,17,FALSE))</f>
        <v/>
      </c>
      <c r="J22" s="133" t="str">
        <f>IF(B22=0,"",IF(VLOOKUP($B22,Activity!$A:$U,20,FALSE)=0,"",VLOOKUP($B22,Activity!$A:$U,20,FALSE)))</f>
        <v/>
      </c>
      <c r="K22" s="133" t="str">
        <f>IF(B22=0,"",IF(VLOOKUP($B22,Activity!$A:$U,19,FALSE)=0,"",VLOOKUP($B22,Activity!$A:$U,19,FALSE)))</f>
        <v/>
      </c>
      <c r="L22" s="133" t="str">
        <f>IF(B22=0,"",IF(VLOOKUP($B22,Activity!$A:$U,20,FALSE)=0,"",VLOOKUP($B22,Activity!$A:$U,20,FALSE)))</f>
        <v/>
      </c>
      <c r="M22" s="133" t="str">
        <f>IF(B22=0,"",IF(VLOOKUP($B22,Activity!$A:$V,21,FALSE)=0,"",VLOOKUP($B22,Activity!$A:$V,21,FALSE)))</f>
        <v/>
      </c>
    </row>
    <row r="23" spans="1:13" x14ac:dyDescent="0.25">
      <c r="A23" s="133">
        <f t="shared" ref="A23:A86" si="1">A22+1</f>
        <v>17</v>
      </c>
      <c r="B23" s="133">
        <f>_xlfn.MAXIFS(Activity!A:A,Activity!D:D,A23,Activity!R:R,"Yes")</f>
        <v>0</v>
      </c>
      <c r="C23" s="133" t="str">
        <f>IF(B23=0,"",VLOOKUP($B23,Activity!$A:$U,18,FALSE))</f>
        <v/>
      </c>
      <c r="D23" s="133" t="str">
        <f>IF(B23=0,"",VLOOKUP($B23,Activity!$A:$U,8,FALSE))</f>
        <v/>
      </c>
      <c r="E23" s="133" t="str">
        <f>IF(B23=0,"",VLOOKUP($B23,Activity!$A:$U,6,FALSE))</f>
        <v/>
      </c>
      <c r="F23" s="133" t="str">
        <f>IF(B23=0,"",VLOOKUP($B23,Activity!$A:$U,7,FALSE))</f>
        <v/>
      </c>
      <c r="G23" s="133" t="str">
        <f>IF(B23=0,"",VLOOKUP($B23,Activity!$A:$U,10,FALSE))</f>
        <v/>
      </c>
      <c r="H23" s="134" t="str">
        <f>IF(B23=0,"",VLOOKUP($B23,Activity!$A:$U,16,FALSE))</f>
        <v/>
      </c>
      <c r="I23" s="133" t="str">
        <f>IF(B23=0,"",VLOOKUP($B23,Activity!$A:$U,17,FALSE))</f>
        <v/>
      </c>
      <c r="J23" s="133" t="str">
        <f>IF(B23=0,"",IF(VLOOKUP($B23,Activity!$A:$U,20,FALSE)=0,"",VLOOKUP($B23,Activity!$A:$U,20,FALSE)))</f>
        <v/>
      </c>
      <c r="K23" s="133" t="str">
        <f>IF(B23=0,"",IF(VLOOKUP($B23,Activity!$A:$U,19,FALSE)=0,"",VLOOKUP($B23,Activity!$A:$U,19,FALSE)))</f>
        <v/>
      </c>
      <c r="L23" s="133" t="str">
        <f>IF(B23=0,"",IF(VLOOKUP($B23,Activity!$A:$U,20,FALSE)=0,"",VLOOKUP($B23,Activity!$A:$U,20,FALSE)))</f>
        <v/>
      </c>
      <c r="M23" s="133" t="str">
        <f>IF(B23=0,"",IF(VLOOKUP($B23,Activity!$A:$V,21,FALSE)=0,"",VLOOKUP($B23,Activity!$A:$V,21,FALSE)))</f>
        <v/>
      </c>
    </row>
    <row r="24" spans="1:13" x14ac:dyDescent="0.25">
      <c r="A24" s="133">
        <f t="shared" si="1"/>
        <v>18</v>
      </c>
      <c r="B24" s="133">
        <f>_xlfn.MAXIFS(Activity!A:A,Activity!D:D,A24,Activity!R:R,"Yes")</f>
        <v>0</v>
      </c>
      <c r="C24" s="133" t="str">
        <f>IF(B24=0,"",VLOOKUP($B24,Activity!$A:$U,18,FALSE))</f>
        <v/>
      </c>
      <c r="D24" s="133" t="str">
        <f>IF(B24=0,"",VLOOKUP($B24,Activity!$A:$U,8,FALSE))</f>
        <v/>
      </c>
      <c r="E24" s="133" t="str">
        <f>IF(B24=0,"",VLOOKUP($B24,Activity!$A:$U,6,FALSE))</f>
        <v/>
      </c>
      <c r="F24" s="133" t="str">
        <f>IF(B24=0,"",VLOOKUP($B24,Activity!$A:$U,7,FALSE))</f>
        <v/>
      </c>
      <c r="G24" s="133" t="str">
        <f>IF(B24=0,"",VLOOKUP($B24,Activity!$A:$U,10,FALSE))</f>
        <v/>
      </c>
      <c r="H24" s="134" t="str">
        <f>IF(B24=0,"",VLOOKUP($B24,Activity!$A:$U,16,FALSE))</f>
        <v/>
      </c>
      <c r="I24" s="133" t="str">
        <f>IF(B24=0,"",VLOOKUP($B24,Activity!$A:$U,17,FALSE))</f>
        <v/>
      </c>
      <c r="J24" s="133" t="str">
        <f>IF(B24=0,"",IF(VLOOKUP($B24,Activity!$A:$U,20,FALSE)=0,"",VLOOKUP($B24,Activity!$A:$U,20,FALSE)))</f>
        <v/>
      </c>
      <c r="K24" s="133" t="str">
        <f>IF(B24=0,"",IF(VLOOKUP($B24,Activity!$A:$U,19,FALSE)=0,"",VLOOKUP($B24,Activity!$A:$U,19,FALSE)))</f>
        <v/>
      </c>
      <c r="L24" s="133" t="str">
        <f>IF(B24=0,"",IF(VLOOKUP($B24,Activity!$A:$U,20,FALSE)=0,"",VLOOKUP($B24,Activity!$A:$U,20,FALSE)))</f>
        <v/>
      </c>
      <c r="M24" s="133" t="str">
        <f>IF(B24=0,"",IF(VLOOKUP($B24,Activity!$A:$V,21,FALSE)=0,"",VLOOKUP($B24,Activity!$A:$V,21,FALSE)))</f>
        <v/>
      </c>
    </row>
    <row r="25" spans="1:13" x14ac:dyDescent="0.25">
      <c r="A25" s="133">
        <f t="shared" si="1"/>
        <v>19</v>
      </c>
      <c r="B25" s="133">
        <f>_xlfn.MAXIFS(Activity!A:A,Activity!D:D,A25,Activity!R:R,"Yes")</f>
        <v>0</v>
      </c>
      <c r="C25" s="133" t="str">
        <f>IF(B25=0,"",VLOOKUP($B25,Activity!$A:$U,18,FALSE))</f>
        <v/>
      </c>
      <c r="D25" s="133" t="str">
        <f>IF(B25=0,"",VLOOKUP($B25,Activity!$A:$U,8,FALSE))</f>
        <v/>
      </c>
      <c r="E25" s="133" t="str">
        <f>IF(B25=0,"",VLOOKUP($B25,Activity!$A:$U,6,FALSE))</f>
        <v/>
      </c>
      <c r="F25" s="133" t="str">
        <f>IF(B25=0,"",VLOOKUP($B25,Activity!$A:$U,7,FALSE))</f>
        <v/>
      </c>
      <c r="G25" s="133" t="str">
        <f>IF(B25=0,"",VLOOKUP($B25,Activity!$A:$U,10,FALSE))</f>
        <v/>
      </c>
      <c r="H25" s="134" t="str">
        <f>IF(B25=0,"",VLOOKUP($B25,Activity!$A:$U,16,FALSE))</f>
        <v/>
      </c>
      <c r="I25" s="133" t="str">
        <f>IF(B25=0,"",VLOOKUP($B25,Activity!$A:$U,17,FALSE))</f>
        <v/>
      </c>
      <c r="J25" s="133" t="str">
        <f>IF(B25=0,"",IF(VLOOKUP($B25,Activity!$A:$U,20,FALSE)=0,"",VLOOKUP($B25,Activity!$A:$U,20,FALSE)))</f>
        <v/>
      </c>
      <c r="K25" s="133" t="str">
        <f>IF(B25=0,"",IF(VLOOKUP($B25,Activity!$A:$U,19,FALSE)=0,"",VLOOKUP($B25,Activity!$A:$U,19,FALSE)))</f>
        <v/>
      </c>
      <c r="L25" s="133" t="str">
        <f>IF(B25=0,"",IF(VLOOKUP($B25,Activity!$A:$U,20,FALSE)=0,"",VLOOKUP($B25,Activity!$A:$U,20,FALSE)))</f>
        <v/>
      </c>
      <c r="M25" s="133" t="str">
        <f>IF(B25=0,"",IF(VLOOKUP($B25,Activity!$A:$V,21,FALSE)=0,"",VLOOKUP($B25,Activity!$A:$V,21,FALSE)))</f>
        <v/>
      </c>
    </row>
    <row r="26" spans="1:13" x14ac:dyDescent="0.25">
      <c r="A26" s="133">
        <f t="shared" si="1"/>
        <v>20</v>
      </c>
      <c r="B26" s="133">
        <f>_xlfn.MAXIFS(Activity!A:A,Activity!D:D,A26,Activity!R:R,"Yes")</f>
        <v>0</v>
      </c>
      <c r="C26" s="133" t="str">
        <f>IF(B26=0,"",VLOOKUP($B26,Activity!$A:$U,18,FALSE))</f>
        <v/>
      </c>
      <c r="D26" s="133" t="str">
        <f>IF(B26=0,"",VLOOKUP($B26,Activity!$A:$U,8,FALSE))</f>
        <v/>
      </c>
      <c r="E26" s="133" t="str">
        <f>IF(B26=0,"",VLOOKUP($B26,Activity!$A:$U,6,FALSE))</f>
        <v/>
      </c>
      <c r="F26" s="133" t="str">
        <f>IF(B26=0,"",VLOOKUP($B26,Activity!$A:$U,7,FALSE))</f>
        <v/>
      </c>
      <c r="G26" s="133" t="str">
        <f>IF(B26=0,"",VLOOKUP($B26,Activity!$A:$U,10,FALSE))</f>
        <v/>
      </c>
      <c r="H26" s="134" t="str">
        <f>IF(B26=0,"",VLOOKUP($B26,Activity!$A:$U,16,FALSE))</f>
        <v/>
      </c>
      <c r="I26" s="133" t="str">
        <f>IF(B26=0,"",VLOOKUP($B26,Activity!$A:$U,17,FALSE))</f>
        <v/>
      </c>
      <c r="J26" s="133" t="str">
        <f>IF(B26=0,"",IF(VLOOKUP($B26,Activity!$A:$U,20,FALSE)=0,"",VLOOKUP($B26,Activity!$A:$U,20,FALSE)))</f>
        <v/>
      </c>
      <c r="K26" s="133" t="str">
        <f>IF(B26=0,"",IF(VLOOKUP($B26,Activity!$A:$U,19,FALSE)=0,"",VLOOKUP($B26,Activity!$A:$U,19,FALSE)))</f>
        <v/>
      </c>
      <c r="L26" s="133" t="str">
        <f>IF(B26=0,"",IF(VLOOKUP($B26,Activity!$A:$U,20,FALSE)=0,"",VLOOKUP($B26,Activity!$A:$U,20,FALSE)))</f>
        <v/>
      </c>
      <c r="M26" s="133" t="str">
        <f>IF(B26=0,"",IF(VLOOKUP($B26,Activity!$A:$V,21,FALSE)=0,"",VLOOKUP($B26,Activity!$A:$V,21,FALSE)))</f>
        <v/>
      </c>
    </row>
    <row r="27" spans="1:13" x14ac:dyDescent="0.25">
      <c r="A27" s="133">
        <f t="shared" si="1"/>
        <v>21</v>
      </c>
      <c r="B27" s="133">
        <f>_xlfn.MAXIFS(Activity!A:A,Activity!D:D,A27,Activity!R:R,"Yes")</f>
        <v>0</v>
      </c>
      <c r="C27" s="133" t="str">
        <f>IF(B27=0,"",VLOOKUP($B27,Activity!$A:$U,18,FALSE))</f>
        <v/>
      </c>
      <c r="D27" s="133" t="str">
        <f>IF(B27=0,"",VLOOKUP($B27,Activity!$A:$U,8,FALSE))</f>
        <v/>
      </c>
      <c r="E27" s="133" t="str">
        <f>IF(B27=0,"",VLOOKUP($B27,Activity!$A:$U,6,FALSE))</f>
        <v/>
      </c>
      <c r="F27" s="133" t="str">
        <f>IF(B27=0,"",VLOOKUP($B27,Activity!$A:$U,7,FALSE))</f>
        <v/>
      </c>
      <c r="G27" s="133" t="str">
        <f>IF(B27=0,"",VLOOKUP($B27,Activity!$A:$U,10,FALSE))</f>
        <v/>
      </c>
      <c r="H27" s="134" t="str">
        <f>IF(B27=0,"",VLOOKUP($B27,Activity!$A:$U,16,FALSE))</f>
        <v/>
      </c>
      <c r="I27" s="133" t="str">
        <f>IF(B27=0,"",VLOOKUP($B27,Activity!$A:$U,17,FALSE))</f>
        <v/>
      </c>
      <c r="J27" s="133" t="str">
        <f>IF(B27=0,"",IF(VLOOKUP($B27,Activity!$A:$U,20,FALSE)=0,"",VLOOKUP($B27,Activity!$A:$U,20,FALSE)))</f>
        <v/>
      </c>
      <c r="K27" s="133" t="str">
        <f>IF(B27=0,"",IF(VLOOKUP($B27,Activity!$A:$U,19,FALSE)=0,"",VLOOKUP($B27,Activity!$A:$U,19,FALSE)))</f>
        <v/>
      </c>
      <c r="L27" s="133" t="str">
        <f>IF(B27=0,"",IF(VLOOKUP($B27,Activity!$A:$U,20,FALSE)=0,"",VLOOKUP($B27,Activity!$A:$U,20,FALSE)))</f>
        <v/>
      </c>
      <c r="M27" s="133" t="str">
        <f>IF(B27=0,"",IF(VLOOKUP($B27,Activity!$A:$V,21,FALSE)=0,"",VLOOKUP($B27,Activity!$A:$V,21,FALSE)))</f>
        <v/>
      </c>
    </row>
    <row r="28" spans="1:13" x14ac:dyDescent="0.25">
      <c r="A28" s="133">
        <f t="shared" si="1"/>
        <v>22</v>
      </c>
      <c r="B28" s="133">
        <f>_xlfn.MAXIFS(Activity!A:A,Activity!D:D,A28,Activity!R:R,"Yes")</f>
        <v>0</v>
      </c>
      <c r="C28" s="133" t="str">
        <f>IF(B28=0,"",VLOOKUP($B28,Activity!$A:$U,18,FALSE))</f>
        <v/>
      </c>
      <c r="D28" s="133" t="str">
        <f>IF(B28=0,"",VLOOKUP($B28,Activity!$A:$U,8,FALSE))</f>
        <v/>
      </c>
      <c r="E28" s="133" t="str">
        <f>IF(B28=0,"",VLOOKUP($B28,Activity!$A:$U,6,FALSE))</f>
        <v/>
      </c>
      <c r="F28" s="133" t="str">
        <f>IF(B28=0,"",VLOOKUP($B28,Activity!$A:$U,7,FALSE))</f>
        <v/>
      </c>
      <c r="G28" s="133" t="str">
        <f>IF(B210=0,"",VLOOKUP($B210,Activity!$A:$U,10,FALSE))</f>
        <v/>
      </c>
      <c r="H28" s="134" t="str">
        <f>IF(B28=0,"",VLOOKUP($B28,Activity!$A:$U,16,FALSE))</f>
        <v/>
      </c>
      <c r="I28" s="133" t="str">
        <f>IF(B28=0,"",VLOOKUP($B28,Activity!$A:$U,17,FALSE))</f>
        <v/>
      </c>
      <c r="J28" s="133" t="str">
        <f>IF(B28=0,"",IF(VLOOKUP($B28,Activity!$A:$U,20,FALSE)=0,"",VLOOKUP($B28,Activity!$A:$U,20,FALSE)))</f>
        <v/>
      </c>
      <c r="K28" s="133" t="str">
        <f>IF(B28=0,"",IF(VLOOKUP($B28,Activity!$A:$U,19,FALSE)=0,"",VLOOKUP($B28,Activity!$A:$U,19,FALSE)))</f>
        <v/>
      </c>
      <c r="L28" s="133" t="str">
        <f>IF(B28=0,"",IF(VLOOKUP($B28,Activity!$A:$U,20,FALSE)=0,"",VLOOKUP($B28,Activity!$A:$U,20,FALSE)))</f>
        <v/>
      </c>
      <c r="M28" s="133" t="str">
        <f>IF(B28=0,"",IF(VLOOKUP($B28,Activity!$A:$V,21,FALSE)=0,"",VLOOKUP($B28,Activity!$A:$V,21,FALSE)))</f>
        <v/>
      </c>
    </row>
    <row r="29" spans="1:13" x14ac:dyDescent="0.25">
      <c r="A29" s="133">
        <f t="shared" si="1"/>
        <v>23</v>
      </c>
      <c r="B29" s="133">
        <f>_xlfn.MAXIFS(Activity!A:A,Activity!D:D,A29,Activity!R:R,"Yes")</f>
        <v>0</v>
      </c>
      <c r="C29" s="133" t="str">
        <f>IF(B29=0,"",VLOOKUP($B29,Activity!$A:$U,18,FALSE))</f>
        <v/>
      </c>
      <c r="D29" s="133" t="str">
        <f>IF(B29=0,"",VLOOKUP($B29,Activity!$A:$U,8,FALSE))</f>
        <v/>
      </c>
      <c r="E29" s="133" t="str">
        <f>IF(B29=0,"",VLOOKUP($B29,Activity!$A:$U,6,FALSE))</f>
        <v/>
      </c>
      <c r="F29" s="133" t="str">
        <f>IF(B29=0,"",VLOOKUP($B29,Activity!$A:$U,7,FALSE))</f>
        <v/>
      </c>
      <c r="G29" s="133" t="str">
        <f>IF(B29=0,"",VLOOKUP($B29,Activity!$A:$U,10,FALSE))</f>
        <v/>
      </c>
      <c r="H29" s="134" t="str">
        <f>IF(B29=0,"",VLOOKUP($B29,Activity!$A:$U,16,FALSE))</f>
        <v/>
      </c>
      <c r="I29" s="133" t="str">
        <f>IF(B29=0,"",VLOOKUP($B29,Activity!$A:$U,17,FALSE))</f>
        <v/>
      </c>
      <c r="J29" s="133" t="str">
        <f>IF(B29=0,"",IF(VLOOKUP($B29,Activity!$A:$U,20,FALSE)=0,"",VLOOKUP($B29,Activity!$A:$U,20,FALSE)))</f>
        <v/>
      </c>
      <c r="K29" s="133" t="str">
        <f>IF(B29=0,"",IF(VLOOKUP($B29,Activity!$A:$U,19,FALSE)=0,"",VLOOKUP($B29,Activity!$A:$U,19,FALSE)))</f>
        <v/>
      </c>
      <c r="L29" s="133" t="str">
        <f>IF(B29=0,"",IF(VLOOKUP($B29,Activity!$A:$U,20,FALSE)=0,"",VLOOKUP($B29,Activity!$A:$U,20,FALSE)))</f>
        <v/>
      </c>
      <c r="M29" s="133" t="str">
        <f>IF(B29=0,"",IF(VLOOKUP($B29,Activity!$A:$V,21,FALSE)=0,"",VLOOKUP($B29,Activity!$A:$V,21,FALSE)))</f>
        <v/>
      </c>
    </row>
    <row r="30" spans="1:13" x14ac:dyDescent="0.25">
      <c r="A30" s="133">
        <f t="shared" si="1"/>
        <v>24</v>
      </c>
      <c r="B30" s="133">
        <f>_xlfn.MAXIFS(Activity!A:A,Activity!D:D,A30,Activity!R:R,"Yes")</f>
        <v>0</v>
      </c>
      <c r="C30" s="133" t="str">
        <f>IF(B30=0,"",VLOOKUP($B30,Activity!$A:$U,18,FALSE))</f>
        <v/>
      </c>
      <c r="D30" s="133" t="str">
        <f>IF(B30=0,"",VLOOKUP($B30,Activity!$A:$U,8,FALSE))</f>
        <v/>
      </c>
      <c r="E30" s="133" t="str">
        <f>IF(B30=0,"",VLOOKUP($B30,Activity!$A:$U,6,FALSE))</f>
        <v/>
      </c>
      <c r="F30" s="133" t="str">
        <f>IF(B30=0,"",VLOOKUP($B30,Activity!$A:$U,7,FALSE))</f>
        <v/>
      </c>
      <c r="G30" s="133" t="str">
        <f>IF(B30=0,"",VLOOKUP($B30,Activity!$A:$U,10,FALSE))</f>
        <v/>
      </c>
      <c r="H30" s="134" t="str">
        <f>IF(B30=0,"",VLOOKUP($B30,Activity!$A:$U,16,FALSE))</f>
        <v/>
      </c>
      <c r="I30" s="133" t="str">
        <f>IF(B30=0,"",VLOOKUP($B30,Activity!$A:$U,17,FALSE))</f>
        <v/>
      </c>
      <c r="J30" s="133" t="str">
        <f>IF(B30=0,"",IF(VLOOKUP($B30,Activity!$A:$U,20,FALSE)=0,"",VLOOKUP($B30,Activity!$A:$U,20,FALSE)))</f>
        <v/>
      </c>
      <c r="K30" s="133" t="str">
        <f>IF(B30=0,"",IF(VLOOKUP($B30,Activity!$A:$U,19,FALSE)=0,"",VLOOKUP($B30,Activity!$A:$U,19,FALSE)))</f>
        <v/>
      </c>
      <c r="L30" s="133" t="str">
        <f>IF(B30=0,"",IF(VLOOKUP($B30,Activity!$A:$U,20,FALSE)=0,"",VLOOKUP($B30,Activity!$A:$U,20,FALSE)))</f>
        <v/>
      </c>
      <c r="M30" s="133" t="str">
        <f>IF(B30=0,"",IF(VLOOKUP($B30,Activity!$A:$V,21,FALSE)=0,"",VLOOKUP($B30,Activity!$A:$V,21,FALSE)))</f>
        <v/>
      </c>
    </row>
    <row r="31" spans="1:13" x14ac:dyDescent="0.25">
      <c r="A31" s="133">
        <f t="shared" si="1"/>
        <v>25</v>
      </c>
      <c r="B31" s="133">
        <f>_xlfn.MAXIFS(Activity!A:A,Activity!D:D,A31,Activity!R:R,"Yes")</f>
        <v>0</v>
      </c>
      <c r="C31" s="133" t="str">
        <f>IF(B31=0,"",VLOOKUP($B31,Activity!$A:$U,18,FALSE))</f>
        <v/>
      </c>
      <c r="D31" s="133" t="str">
        <f>IF(B31=0,"",VLOOKUP($B31,Activity!$A:$U,8,FALSE))</f>
        <v/>
      </c>
      <c r="E31" s="133" t="str">
        <f>IF(B31=0,"",VLOOKUP($B31,Activity!$A:$U,6,FALSE))</f>
        <v/>
      </c>
      <c r="F31" s="133" t="str">
        <f>IF(B31=0,"",VLOOKUP($B31,Activity!$A:$U,7,FALSE))</f>
        <v/>
      </c>
      <c r="G31" s="133" t="str">
        <f>IF(B31=0,"",VLOOKUP($B31,Activity!$A:$U,10,FALSE))</f>
        <v/>
      </c>
      <c r="H31" s="134" t="str">
        <f>IF(B31=0,"",VLOOKUP($B31,Activity!$A:$U,16,FALSE))</f>
        <v/>
      </c>
      <c r="I31" s="133" t="str">
        <f>IF(B31=0,"",VLOOKUP($B31,Activity!$A:$U,17,FALSE))</f>
        <v/>
      </c>
      <c r="J31" s="133" t="str">
        <f>IF(B31=0,"",IF(VLOOKUP($B31,Activity!$A:$U,20,FALSE)=0,"",VLOOKUP($B31,Activity!$A:$U,20,FALSE)))</f>
        <v/>
      </c>
      <c r="K31" s="133" t="str">
        <f>IF(B31=0,"",IF(VLOOKUP($B31,Activity!$A:$U,19,FALSE)=0,"",VLOOKUP($B31,Activity!$A:$U,19,FALSE)))</f>
        <v/>
      </c>
      <c r="L31" s="133" t="str">
        <f>IF(B31=0,"",IF(VLOOKUP($B31,Activity!$A:$U,20,FALSE)=0,"",VLOOKUP($B31,Activity!$A:$U,20,FALSE)))</f>
        <v/>
      </c>
      <c r="M31" s="133" t="str">
        <f>IF(B31=0,"",IF(VLOOKUP($B31,Activity!$A:$V,21,FALSE)=0,"",VLOOKUP($B31,Activity!$A:$V,21,FALSE)))</f>
        <v/>
      </c>
    </row>
    <row r="32" spans="1:13" x14ac:dyDescent="0.25">
      <c r="A32" s="133">
        <f t="shared" si="1"/>
        <v>26</v>
      </c>
      <c r="B32" s="133">
        <f>_xlfn.MAXIFS(Activity!A:A,Activity!D:D,A32,Activity!R:R,"Yes")</f>
        <v>0</v>
      </c>
      <c r="C32" s="133" t="str">
        <f>IF(B32=0,"",VLOOKUP($B32,Activity!$A:$U,18,FALSE))</f>
        <v/>
      </c>
      <c r="D32" s="133" t="str">
        <f>IF(B32=0,"",VLOOKUP($B32,Activity!$A:$U,8,FALSE))</f>
        <v/>
      </c>
      <c r="E32" s="133" t="str">
        <f>IF(B32=0,"",VLOOKUP($B32,Activity!$A:$U,6,FALSE))</f>
        <v/>
      </c>
      <c r="F32" s="133" t="str">
        <f>IF(B32=0,"",VLOOKUP($B32,Activity!$A:$U,7,FALSE))</f>
        <v/>
      </c>
      <c r="G32" s="133" t="str">
        <f>IF(B32=0,"",VLOOKUP($B32,Activity!$A:$U,10,FALSE))</f>
        <v/>
      </c>
      <c r="H32" s="134" t="str">
        <f>IF(B32=0,"",VLOOKUP($B32,Activity!$A:$U,16,FALSE))</f>
        <v/>
      </c>
      <c r="I32" s="133" t="str">
        <f>IF(B32=0,"",VLOOKUP($B32,Activity!$A:$U,17,FALSE))</f>
        <v/>
      </c>
      <c r="J32" s="133" t="str">
        <f>IF(B32=0,"",IF(VLOOKUP($B32,Activity!$A:$U,20,FALSE)=0,"",VLOOKUP($B32,Activity!$A:$U,20,FALSE)))</f>
        <v/>
      </c>
      <c r="K32" s="133" t="str">
        <f>IF(B32=0,"",IF(VLOOKUP($B32,Activity!$A:$U,19,FALSE)=0,"",VLOOKUP($B32,Activity!$A:$U,19,FALSE)))</f>
        <v/>
      </c>
      <c r="L32" s="133" t="str">
        <f>IF(B32=0,"",IF(VLOOKUP($B32,Activity!$A:$U,20,FALSE)=0,"",VLOOKUP($B32,Activity!$A:$U,20,FALSE)))</f>
        <v/>
      </c>
      <c r="M32" s="133" t="str">
        <f>IF(B32=0,"",IF(VLOOKUP($B32,Activity!$A:$V,21,FALSE)=0,"",VLOOKUP($B32,Activity!$A:$V,21,FALSE)))</f>
        <v/>
      </c>
    </row>
    <row r="33" spans="1:13" x14ac:dyDescent="0.25">
      <c r="A33" s="133">
        <f t="shared" si="1"/>
        <v>27</v>
      </c>
      <c r="B33" s="133">
        <f>_xlfn.MAXIFS(Activity!A:A,Activity!D:D,A33,Activity!R:R,"Yes")</f>
        <v>0</v>
      </c>
      <c r="C33" s="133" t="str">
        <f>IF(B33=0,"",VLOOKUP($B33,Activity!$A:$U,18,FALSE))</f>
        <v/>
      </c>
      <c r="D33" s="133" t="str">
        <f>IF(B33=0,"",VLOOKUP($B33,Activity!$A:$U,8,FALSE))</f>
        <v/>
      </c>
      <c r="E33" s="133" t="str">
        <f>IF(B33=0,"",VLOOKUP($B33,Activity!$A:$U,6,FALSE))</f>
        <v/>
      </c>
      <c r="F33" s="133" t="str">
        <f>IF(B33=0,"",VLOOKUP($B33,Activity!$A:$U,7,FALSE))</f>
        <v/>
      </c>
      <c r="G33" s="133" t="str">
        <f>IF(B33=0,"",VLOOKUP($B33,Activity!$A:$U,10,FALSE))</f>
        <v/>
      </c>
      <c r="H33" s="134" t="str">
        <f>IF(B33=0,"",VLOOKUP($B33,Activity!$A:$U,16,FALSE))</f>
        <v/>
      </c>
      <c r="I33" s="133" t="str">
        <f>IF(B33=0,"",VLOOKUP($B33,Activity!$A:$U,17,FALSE))</f>
        <v/>
      </c>
      <c r="J33" s="133" t="str">
        <f>IF(B33=0,"",IF(VLOOKUP($B33,Activity!$A:$U,20,FALSE)=0,"",VLOOKUP($B33,Activity!$A:$U,20,FALSE)))</f>
        <v/>
      </c>
      <c r="K33" s="133" t="str">
        <f>IF(B33=0,"",IF(VLOOKUP($B33,Activity!$A:$U,19,FALSE)=0,"",VLOOKUP($B33,Activity!$A:$U,19,FALSE)))</f>
        <v/>
      </c>
      <c r="L33" s="133" t="str">
        <f>IF(B33=0,"",IF(VLOOKUP($B33,Activity!$A:$U,20,FALSE)=0,"",VLOOKUP($B33,Activity!$A:$U,20,FALSE)))</f>
        <v/>
      </c>
      <c r="M33" s="133" t="str">
        <f>IF(B33=0,"",IF(VLOOKUP($B33,Activity!$A:$V,21,FALSE)=0,"",VLOOKUP($B33,Activity!$A:$V,21,FALSE)))</f>
        <v/>
      </c>
    </row>
    <row r="34" spans="1:13" x14ac:dyDescent="0.25">
      <c r="A34" s="133">
        <f t="shared" si="1"/>
        <v>28</v>
      </c>
      <c r="B34" s="133">
        <f>_xlfn.MAXIFS(Activity!A:A,Activity!D:D,A34,Activity!R:R,"Yes")</f>
        <v>0</v>
      </c>
      <c r="C34" s="133" t="str">
        <f>IF(B34=0,"",VLOOKUP($B34,Activity!$A:$U,18,FALSE))</f>
        <v/>
      </c>
      <c r="D34" s="133" t="str">
        <f>IF(B34=0,"",VLOOKUP($B34,Activity!$A:$U,8,FALSE))</f>
        <v/>
      </c>
      <c r="E34" s="133" t="str">
        <f>IF(B34=0,"",VLOOKUP($B34,Activity!$A:$U,6,FALSE))</f>
        <v/>
      </c>
      <c r="F34" s="133" t="str">
        <f>IF(B34=0,"",VLOOKUP($B34,Activity!$A:$U,7,FALSE))</f>
        <v/>
      </c>
      <c r="G34" s="133" t="str">
        <f>IF(B34=0,"",VLOOKUP($B34,Activity!$A:$U,10,FALSE))</f>
        <v/>
      </c>
      <c r="H34" s="134" t="str">
        <f>IF(B34=0,"",VLOOKUP($B34,Activity!$A:$U,16,FALSE))</f>
        <v/>
      </c>
      <c r="I34" s="133" t="str">
        <f>IF(B34=0,"",VLOOKUP($B34,Activity!$A:$U,17,FALSE))</f>
        <v/>
      </c>
      <c r="J34" s="133" t="str">
        <f>IF(B34=0,"",IF(VLOOKUP($B34,Activity!$A:$U,20,FALSE)=0,"",VLOOKUP($B34,Activity!$A:$U,20,FALSE)))</f>
        <v/>
      </c>
      <c r="K34" s="133" t="str">
        <f>IF(B34=0,"",IF(VLOOKUP($B34,Activity!$A:$U,19,FALSE)=0,"",VLOOKUP($B34,Activity!$A:$U,19,FALSE)))</f>
        <v/>
      </c>
      <c r="L34" s="133" t="str">
        <f>IF(B34=0,"",IF(VLOOKUP($B34,Activity!$A:$U,20,FALSE)=0,"",VLOOKUP($B34,Activity!$A:$U,20,FALSE)))</f>
        <v/>
      </c>
      <c r="M34" s="133" t="str">
        <f>IF(B34=0,"",IF(VLOOKUP($B34,Activity!$A:$V,21,FALSE)=0,"",VLOOKUP($B34,Activity!$A:$V,21,FALSE)))</f>
        <v/>
      </c>
    </row>
    <row r="35" spans="1:13" x14ac:dyDescent="0.25">
      <c r="A35" s="133">
        <f t="shared" si="1"/>
        <v>29</v>
      </c>
      <c r="B35" s="133">
        <f>_xlfn.MAXIFS(Activity!A:A,Activity!D:D,A35,Activity!R:R,"Yes")</f>
        <v>0</v>
      </c>
      <c r="C35" s="133" t="str">
        <f>IF(B35=0,"",VLOOKUP($B35,Activity!$A:$U,18,FALSE))</f>
        <v/>
      </c>
      <c r="D35" s="133" t="str">
        <f>IF(B35=0,"",VLOOKUP($B35,Activity!$A:$U,8,FALSE))</f>
        <v/>
      </c>
      <c r="E35" s="133" t="str">
        <f>IF(B35=0,"",VLOOKUP($B35,Activity!$A:$U,6,FALSE))</f>
        <v/>
      </c>
      <c r="F35" s="133" t="str">
        <f>IF(B35=0,"",VLOOKUP($B35,Activity!$A:$U,7,FALSE))</f>
        <v/>
      </c>
      <c r="G35" s="133" t="str">
        <f>IF(B35=0,"",VLOOKUP($B35,Activity!$A:$U,10,FALSE))</f>
        <v/>
      </c>
      <c r="H35" s="134" t="str">
        <f>IF(B35=0,"",VLOOKUP($B35,Activity!$A:$U,16,FALSE))</f>
        <v/>
      </c>
      <c r="I35" s="133" t="str">
        <f>IF(B35=0,"",VLOOKUP($B35,Activity!$A:$U,17,FALSE))</f>
        <v/>
      </c>
      <c r="J35" s="133" t="str">
        <f>IF(B35=0,"",IF(VLOOKUP($B35,Activity!$A:$U,20,FALSE)=0,"",VLOOKUP($B35,Activity!$A:$U,20,FALSE)))</f>
        <v/>
      </c>
      <c r="K35" s="133" t="str">
        <f>IF(B35=0,"",IF(VLOOKUP($B35,Activity!$A:$U,19,FALSE)=0,"",VLOOKUP($B35,Activity!$A:$U,19,FALSE)))</f>
        <v/>
      </c>
      <c r="L35" s="133" t="str">
        <f>IF(B35=0,"",IF(VLOOKUP($B35,Activity!$A:$U,20,FALSE)=0,"",VLOOKUP($B35,Activity!$A:$U,20,FALSE)))</f>
        <v/>
      </c>
      <c r="M35" s="133" t="str">
        <f>IF(B35=0,"",IF(VLOOKUP($B35,Activity!$A:$V,21,FALSE)=0,"",VLOOKUP($B35,Activity!$A:$V,21,FALSE)))</f>
        <v/>
      </c>
    </row>
    <row r="36" spans="1:13" x14ac:dyDescent="0.25">
      <c r="A36" s="133">
        <f t="shared" si="1"/>
        <v>30</v>
      </c>
      <c r="B36" s="133">
        <f>_xlfn.MAXIFS(Activity!A:A,Activity!D:D,A36,Activity!R:R,"Yes")</f>
        <v>0</v>
      </c>
      <c r="C36" s="133" t="str">
        <f>IF(B36=0,"",VLOOKUP($B36,Activity!$A:$U,18,FALSE))</f>
        <v/>
      </c>
      <c r="D36" s="133" t="str">
        <f>IF(B36=0,"",VLOOKUP($B36,Activity!$A:$U,8,FALSE))</f>
        <v/>
      </c>
      <c r="E36" s="133" t="str">
        <f>IF(B36=0,"",VLOOKUP($B36,Activity!$A:$U,6,FALSE))</f>
        <v/>
      </c>
      <c r="F36" s="133" t="str">
        <f>IF(B36=0,"",VLOOKUP($B36,Activity!$A:$U,7,FALSE))</f>
        <v/>
      </c>
      <c r="G36" s="133" t="str">
        <f>IF(B36=0,"",VLOOKUP($B36,Activity!$A:$U,10,FALSE))</f>
        <v/>
      </c>
      <c r="H36" s="134" t="str">
        <f>IF(B36=0,"",VLOOKUP($B36,Activity!$A:$U,16,FALSE))</f>
        <v/>
      </c>
      <c r="I36" s="133" t="str">
        <f>IF(B36=0,"",VLOOKUP($B36,Activity!$A:$U,17,FALSE))</f>
        <v/>
      </c>
      <c r="J36" s="133" t="str">
        <f>IF(B36=0,"",IF(VLOOKUP($B36,Activity!$A:$U,20,FALSE)=0,"",VLOOKUP($B36,Activity!$A:$U,20,FALSE)))</f>
        <v/>
      </c>
      <c r="K36" s="133" t="str">
        <f>IF(B36=0,"",IF(VLOOKUP($B36,Activity!$A:$U,19,FALSE)=0,"",VLOOKUP($B36,Activity!$A:$U,19,FALSE)))</f>
        <v/>
      </c>
      <c r="L36" s="133" t="str">
        <f>IF(B36=0,"",IF(VLOOKUP($B36,Activity!$A:$U,20,FALSE)=0,"",VLOOKUP($B36,Activity!$A:$U,20,FALSE)))</f>
        <v/>
      </c>
      <c r="M36" s="133" t="str">
        <f>IF(B36=0,"",IF(VLOOKUP($B36,Activity!$A:$V,21,FALSE)=0,"",VLOOKUP($B36,Activity!$A:$V,21,FALSE)))</f>
        <v/>
      </c>
    </row>
    <row r="37" spans="1:13" x14ac:dyDescent="0.25">
      <c r="A37" s="133">
        <f t="shared" si="1"/>
        <v>31</v>
      </c>
      <c r="B37" s="133">
        <f>_xlfn.MAXIFS(Activity!A:A,Activity!D:D,A37,Activity!R:R,"Yes")</f>
        <v>0</v>
      </c>
      <c r="C37" s="133" t="str">
        <f>IF(B37=0,"",VLOOKUP($B37,Activity!$A:$U,18,FALSE))</f>
        <v/>
      </c>
      <c r="D37" s="133" t="str">
        <f>IF(B37=0,"",VLOOKUP($B37,Activity!$A:$U,8,FALSE))</f>
        <v/>
      </c>
      <c r="E37" s="133" t="str">
        <f>IF(B37=0,"",VLOOKUP($B37,Activity!$A:$U,6,FALSE))</f>
        <v/>
      </c>
      <c r="F37" s="133" t="str">
        <f>IF(B37=0,"",VLOOKUP($B37,Activity!$A:$U,7,FALSE))</f>
        <v/>
      </c>
      <c r="G37" s="133" t="str">
        <f>IF(B37=0,"",VLOOKUP($B37,Activity!$A:$U,10,FALSE))</f>
        <v/>
      </c>
      <c r="H37" s="134" t="str">
        <f>IF(B37=0,"",VLOOKUP($B37,Activity!$A:$U,16,FALSE))</f>
        <v/>
      </c>
      <c r="I37" s="133" t="str">
        <f>IF(B37=0,"",VLOOKUP($B37,Activity!$A:$U,17,FALSE))</f>
        <v/>
      </c>
      <c r="J37" s="133" t="str">
        <f>IF(B37=0,"",IF(VLOOKUP($B37,Activity!$A:$U,20,FALSE)=0,"",VLOOKUP($B37,Activity!$A:$U,20,FALSE)))</f>
        <v/>
      </c>
      <c r="K37" s="133" t="str">
        <f>IF(B37=0,"",IF(VLOOKUP($B37,Activity!$A:$U,19,FALSE)=0,"",VLOOKUP($B37,Activity!$A:$U,19,FALSE)))</f>
        <v/>
      </c>
      <c r="L37" s="133" t="str">
        <f>IF(B37=0,"",IF(VLOOKUP($B37,Activity!$A:$U,20,FALSE)=0,"",VLOOKUP($B37,Activity!$A:$U,20,FALSE)))</f>
        <v/>
      </c>
      <c r="M37" s="133" t="str">
        <f>IF(B37=0,"",IF(VLOOKUP($B37,Activity!$A:$V,21,FALSE)=0,"",VLOOKUP($B37,Activity!$A:$V,21,FALSE)))</f>
        <v/>
      </c>
    </row>
    <row r="38" spans="1:13" x14ac:dyDescent="0.25">
      <c r="A38" s="133">
        <f t="shared" si="1"/>
        <v>32</v>
      </c>
      <c r="B38" s="133">
        <f>_xlfn.MAXIFS(Activity!A:A,Activity!D:D,A38,Activity!R:R,"Yes")</f>
        <v>0</v>
      </c>
      <c r="C38" s="133" t="str">
        <f>IF(B38=0,"",VLOOKUP($B38,Activity!$A:$U,18,FALSE))</f>
        <v/>
      </c>
      <c r="D38" s="133" t="str">
        <f>IF(B38=0,"",VLOOKUP($B38,Activity!$A:$U,8,FALSE))</f>
        <v/>
      </c>
      <c r="E38" s="133" t="str">
        <f>IF(B38=0,"",VLOOKUP($B38,Activity!$A:$U,6,FALSE))</f>
        <v/>
      </c>
      <c r="F38" s="133" t="str">
        <f>IF(B38=0,"",VLOOKUP($B38,Activity!$A:$U,7,FALSE))</f>
        <v/>
      </c>
      <c r="G38" s="133" t="str">
        <f>IF(B310=0,"",VLOOKUP($B310,Activity!$A:$U,10,FALSE))</f>
        <v/>
      </c>
      <c r="H38" s="134" t="str">
        <f>IF(B38=0,"",VLOOKUP($B38,Activity!$A:$U,16,FALSE))</f>
        <v/>
      </c>
      <c r="I38" s="133" t="str">
        <f>IF(B38=0,"",VLOOKUP($B38,Activity!$A:$U,17,FALSE))</f>
        <v/>
      </c>
      <c r="J38" s="133" t="str">
        <f>IF(B38=0,"",IF(VLOOKUP($B38,Activity!$A:$U,20,FALSE)=0,"",VLOOKUP($B38,Activity!$A:$U,20,FALSE)))</f>
        <v/>
      </c>
      <c r="K38" s="133" t="str">
        <f>IF(B38=0,"",IF(VLOOKUP($B38,Activity!$A:$U,19,FALSE)=0,"",VLOOKUP($B38,Activity!$A:$U,19,FALSE)))</f>
        <v/>
      </c>
      <c r="L38" s="133" t="str">
        <f>IF(B38=0,"",IF(VLOOKUP($B38,Activity!$A:$U,20,FALSE)=0,"",VLOOKUP($B38,Activity!$A:$U,20,FALSE)))</f>
        <v/>
      </c>
      <c r="M38" s="133" t="str">
        <f>IF(B38=0,"",IF(VLOOKUP($B38,Activity!$A:$V,21,FALSE)=0,"",VLOOKUP($B38,Activity!$A:$V,21,FALSE)))</f>
        <v/>
      </c>
    </row>
    <row r="39" spans="1:13" x14ac:dyDescent="0.25">
      <c r="A39" s="133">
        <f t="shared" si="1"/>
        <v>33</v>
      </c>
      <c r="B39" s="133">
        <f>_xlfn.MAXIFS(Activity!A:A,Activity!D:D,A39,Activity!R:R,"Yes")</f>
        <v>0</v>
      </c>
      <c r="C39" s="133" t="str">
        <f>IF(B39=0,"",VLOOKUP($B39,Activity!$A:$U,18,FALSE))</f>
        <v/>
      </c>
      <c r="D39" s="133" t="str">
        <f>IF(B39=0,"",VLOOKUP($B39,Activity!$A:$U,8,FALSE))</f>
        <v/>
      </c>
      <c r="E39" s="133" t="str">
        <f>IF(B39=0,"",VLOOKUP($B39,Activity!$A:$U,6,FALSE))</f>
        <v/>
      </c>
      <c r="F39" s="133" t="str">
        <f>IF(B39=0,"",VLOOKUP($B39,Activity!$A:$U,7,FALSE))</f>
        <v/>
      </c>
      <c r="G39" s="133" t="str">
        <f>IF(B39=0,"",VLOOKUP($B39,Activity!$A:$U,10,FALSE))</f>
        <v/>
      </c>
      <c r="H39" s="134" t="str">
        <f>IF(B39=0,"",VLOOKUP($B39,Activity!$A:$U,16,FALSE))</f>
        <v/>
      </c>
      <c r="I39" s="133" t="str">
        <f>IF(B39=0,"",VLOOKUP($B39,Activity!$A:$U,17,FALSE))</f>
        <v/>
      </c>
      <c r="J39" s="133" t="str">
        <f>IF(B39=0,"",IF(VLOOKUP($B39,Activity!$A:$U,20,FALSE)=0,"",VLOOKUP($B39,Activity!$A:$U,20,FALSE)))</f>
        <v/>
      </c>
      <c r="K39" s="133" t="str">
        <f>IF(B39=0,"",IF(VLOOKUP($B39,Activity!$A:$U,19,FALSE)=0,"",VLOOKUP($B39,Activity!$A:$U,19,FALSE)))</f>
        <v/>
      </c>
      <c r="L39" s="133" t="str">
        <f>IF(B39=0,"",IF(VLOOKUP($B39,Activity!$A:$U,20,FALSE)=0,"",VLOOKUP($B39,Activity!$A:$U,20,FALSE)))</f>
        <v/>
      </c>
      <c r="M39" s="133" t="str">
        <f>IF(B39=0,"",IF(VLOOKUP($B39,Activity!$A:$V,21,FALSE)=0,"",VLOOKUP($B39,Activity!$A:$V,21,FALSE)))</f>
        <v/>
      </c>
    </row>
    <row r="40" spans="1:13" x14ac:dyDescent="0.25">
      <c r="A40" s="133">
        <f t="shared" si="1"/>
        <v>34</v>
      </c>
      <c r="B40" s="133">
        <f>_xlfn.MAXIFS(Activity!A:A,Activity!D:D,A40,Activity!R:R,"Yes")</f>
        <v>0</v>
      </c>
      <c r="C40" s="133" t="str">
        <f>IF(B40=0,"",VLOOKUP($B40,Activity!$A:$U,18,FALSE))</f>
        <v/>
      </c>
      <c r="D40" s="133" t="str">
        <f>IF(B40=0,"",VLOOKUP($B40,Activity!$A:$U,8,FALSE))</f>
        <v/>
      </c>
      <c r="E40" s="133" t="str">
        <f>IF(B40=0,"",VLOOKUP($B40,Activity!$A:$U,6,FALSE))</f>
        <v/>
      </c>
      <c r="F40" s="133" t="str">
        <f>IF(B40=0,"",VLOOKUP($B40,Activity!$A:$U,7,FALSE))</f>
        <v/>
      </c>
      <c r="G40" s="133" t="str">
        <f>IF(B40=0,"",VLOOKUP($B40,Activity!$A:$U,10,FALSE))</f>
        <v/>
      </c>
      <c r="H40" s="134" t="str">
        <f>IF(B40=0,"",VLOOKUP($B40,Activity!$A:$U,16,FALSE))</f>
        <v/>
      </c>
      <c r="I40" s="133" t="str">
        <f>IF(B40=0,"",VLOOKUP($B40,Activity!$A:$U,17,FALSE))</f>
        <v/>
      </c>
      <c r="J40" s="133" t="str">
        <f>IF(B40=0,"",IF(VLOOKUP($B40,Activity!$A:$U,20,FALSE)=0,"",VLOOKUP($B40,Activity!$A:$U,20,FALSE)))</f>
        <v/>
      </c>
      <c r="K40" s="133" t="str">
        <f>IF(B40=0,"",IF(VLOOKUP($B40,Activity!$A:$U,19,FALSE)=0,"",VLOOKUP($B40,Activity!$A:$U,19,FALSE)))</f>
        <v/>
      </c>
      <c r="L40" s="133" t="str">
        <f>IF(B40=0,"",IF(VLOOKUP($B40,Activity!$A:$U,20,FALSE)=0,"",VLOOKUP($B40,Activity!$A:$U,20,FALSE)))</f>
        <v/>
      </c>
      <c r="M40" s="133" t="str">
        <f>IF(B40=0,"",IF(VLOOKUP($B40,Activity!$A:$V,21,FALSE)=0,"",VLOOKUP($B40,Activity!$A:$V,21,FALSE)))</f>
        <v/>
      </c>
    </row>
    <row r="41" spans="1:13" x14ac:dyDescent="0.25">
      <c r="A41" s="133">
        <f t="shared" si="1"/>
        <v>35</v>
      </c>
      <c r="B41" s="133">
        <f>_xlfn.MAXIFS(Activity!A:A,Activity!D:D,A41,Activity!R:R,"Yes")</f>
        <v>0</v>
      </c>
      <c r="C41" s="133" t="str">
        <f>IF(B41=0,"",VLOOKUP($B41,Activity!$A:$U,18,FALSE))</f>
        <v/>
      </c>
      <c r="D41" s="133" t="str">
        <f>IF(B41=0,"",VLOOKUP($B41,Activity!$A:$U,8,FALSE))</f>
        <v/>
      </c>
      <c r="E41" s="133" t="str">
        <f>IF(B41=0,"",VLOOKUP($B41,Activity!$A:$U,6,FALSE))</f>
        <v/>
      </c>
      <c r="F41" s="133" t="str">
        <f>IF(B41=0,"",VLOOKUP($B41,Activity!$A:$U,7,FALSE))</f>
        <v/>
      </c>
      <c r="G41" s="133" t="str">
        <f>IF(B41=0,"",VLOOKUP($B41,Activity!$A:$U,10,FALSE))</f>
        <v/>
      </c>
      <c r="H41" s="134" t="str">
        <f>IF(B41=0,"",VLOOKUP($B41,Activity!$A:$U,16,FALSE))</f>
        <v/>
      </c>
      <c r="I41" s="133" t="str">
        <f>IF(B41=0,"",VLOOKUP($B41,Activity!$A:$U,17,FALSE))</f>
        <v/>
      </c>
      <c r="J41" s="133" t="str">
        <f>IF(B41=0,"",IF(VLOOKUP($B41,Activity!$A:$U,20,FALSE)=0,"",VLOOKUP($B41,Activity!$A:$U,20,FALSE)))</f>
        <v/>
      </c>
      <c r="K41" s="133" t="str">
        <f>IF(B41=0,"",IF(VLOOKUP($B41,Activity!$A:$U,19,FALSE)=0,"",VLOOKUP($B41,Activity!$A:$U,19,FALSE)))</f>
        <v/>
      </c>
      <c r="L41" s="133" t="str">
        <f>IF(B41=0,"",IF(VLOOKUP($B41,Activity!$A:$U,20,FALSE)=0,"",VLOOKUP($B41,Activity!$A:$U,20,FALSE)))</f>
        <v/>
      </c>
      <c r="M41" s="133" t="str">
        <f>IF(B41=0,"",IF(VLOOKUP($B41,Activity!$A:$V,21,FALSE)=0,"",VLOOKUP($B41,Activity!$A:$V,21,FALSE)))</f>
        <v/>
      </c>
    </row>
    <row r="42" spans="1:13" x14ac:dyDescent="0.25">
      <c r="A42" s="133">
        <f t="shared" si="1"/>
        <v>36</v>
      </c>
      <c r="B42" s="133">
        <f>_xlfn.MAXIFS(Activity!A:A,Activity!D:D,A42,Activity!R:R,"Yes")</f>
        <v>0</v>
      </c>
      <c r="C42" s="133" t="str">
        <f>IF(B42=0,"",VLOOKUP($B42,Activity!$A:$U,18,FALSE))</f>
        <v/>
      </c>
      <c r="D42" s="133" t="str">
        <f>IF(B42=0,"",VLOOKUP($B42,Activity!$A:$U,8,FALSE))</f>
        <v/>
      </c>
      <c r="E42" s="133" t="str">
        <f>IF(B42=0,"",VLOOKUP($B42,Activity!$A:$U,6,FALSE))</f>
        <v/>
      </c>
      <c r="F42" s="133" t="str">
        <f>IF(B42=0,"",VLOOKUP($B42,Activity!$A:$U,7,FALSE))</f>
        <v/>
      </c>
      <c r="G42" s="133" t="str">
        <f>IF(B42=0,"",VLOOKUP($B42,Activity!$A:$U,10,FALSE))</f>
        <v/>
      </c>
      <c r="H42" s="134" t="str">
        <f>IF(B42=0,"",VLOOKUP($B42,Activity!$A:$U,16,FALSE))</f>
        <v/>
      </c>
      <c r="I42" s="133" t="str">
        <f>IF(B42=0,"",VLOOKUP($B42,Activity!$A:$U,17,FALSE))</f>
        <v/>
      </c>
      <c r="J42" s="133" t="str">
        <f>IF(B42=0,"",IF(VLOOKUP($B42,Activity!$A:$U,20,FALSE)=0,"",VLOOKUP($B42,Activity!$A:$U,20,FALSE)))</f>
        <v/>
      </c>
      <c r="K42" s="133" t="str">
        <f>IF(B42=0,"",IF(VLOOKUP($B42,Activity!$A:$U,19,FALSE)=0,"",VLOOKUP($B42,Activity!$A:$U,19,FALSE)))</f>
        <v/>
      </c>
      <c r="L42" s="133" t="str">
        <f>IF(B42=0,"",IF(VLOOKUP($B42,Activity!$A:$U,20,FALSE)=0,"",VLOOKUP($B42,Activity!$A:$U,20,FALSE)))</f>
        <v/>
      </c>
      <c r="M42" s="133" t="str">
        <f>IF(B42=0,"",IF(VLOOKUP($B42,Activity!$A:$V,21,FALSE)=0,"",VLOOKUP($B42,Activity!$A:$V,21,FALSE)))</f>
        <v/>
      </c>
    </row>
    <row r="43" spans="1:13" x14ac:dyDescent="0.25">
      <c r="A43" s="133">
        <f t="shared" si="1"/>
        <v>37</v>
      </c>
      <c r="B43" s="133">
        <f>_xlfn.MAXIFS(Activity!A:A,Activity!D:D,A43,Activity!R:R,"Yes")</f>
        <v>0</v>
      </c>
      <c r="C43" s="133" t="str">
        <f>IF(B43=0,"",VLOOKUP($B43,Activity!$A:$U,18,FALSE))</f>
        <v/>
      </c>
      <c r="D43" s="133" t="str">
        <f>IF(B43=0,"",VLOOKUP($B43,Activity!$A:$U,8,FALSE))</f>
        <v/>
      </c>
      <c r="E43" s="133" t="str">
        <f>IF(B43=0,"",VLOOKUP($B43,Activity!$A:$U,6,FALSE))</f>
        <v/>
      </c>
      <c r="F43" s="133" t="str">
        <f>IF(B43=0,"",VLOOKUP($B43,Activity!$A:$U,7,FALSE))</f>
        <v/>
      </c>
      <c r="G43" s="133" t="str">
        <f>IF(B43=0,"",VLOOKUP($B43,Activity!$A:$U,10,FALSE))</f>
        <v/>
      </c>
      <c r="H43" s="134" t="str">
        <f>IF(B43=0,"",VLOOKUP($B43,Activity!$A:$U,16,FALSE))</f>
        <v/>
      </c>
      <c r="I43" s="133" t="str">
        <f>IF(B43=0,"",VLOOKUP($B43,Activity!$A:$U,17,FALSE))</f>
        <v/>
      </c>
      <c r="J43" s="133" t="str">
        <f>IF(B43=0,"",IF(VLOOKUP($B43,Activity!$A:$U,20,FALSE)=0,"",VLOOKUP($B43,Activity!$A:$U,20,FALSE)))</f>
        <v/>
      </c>
      <c r="K43" s="133" t="str">
        <f>IF(B43=0,"",IF(VLOOKUP($B43,Activity!$A:$U,19,FALSE)=0,"",VLOOKUP($B43,Activity!$A:$U,19,FALSE)))</f>
        <v/>
      </c>
      <c r="L43" s="133" t="str">
        <f>IF(B43=0,"",IF(VLOOKUP($B43,Activity!$A:$U,20,FALSE)=0,"",VLOOKUP($B43,Activity!$A:$U,20,FALSE)))</f>
        <v/>
      </c>
      <c r="M43" s="133" t="str">
        <f>IF(B43=0,"",IF(VLOOKUP($B43,Activity!$A:$V,21,FALSE)=0,"",VLOOKUP($B43,Activity!$A:$V,21,FALSE)))</f>
        <v/>
      </c>
    </row>
    <row r="44" spans="1:13" x14ac:dyDescent="0.25">
      <c r="A44" s="133">
        <f t="shared" si="1"/>
        <v>38</v>
      </c>
      <c r="B44" s="133">
        <f>_xlfn.MAXIFS(Activity!A:A,Activity!D:D,A44,Activity!R:R,"Yes")</f>
        <v>0</v>
      </c>
      <c r="C44" s="133" t="str">
        <f>IF(B44=0,"",VLOOKUP($B44,Activity!$A:$U,18,FALSE))</f>
        <v/>
      </c>
      <c r="D44" s="133" t="str">
        <f>IF(B44=0,"",VLOOKUP($B44,Activity!$A:$U,8,FALSE))</f>
        <v/>
      </c>
      <c r="E44" s="133" t="str">
        <f>IF(B44=0,"",VLOOKUP($B44,Activity!$A:$U,6,FALSE))</f>
        <v/>
      </c>
      <c r="F44" s="133" t="str">
        <f>IF(B44=0,"",VLOOKUP($B44,Activity!$A:$U,7,FALSE))</f>
        <v/>
      </c>
      <c r="G44" s="133" t="str">
        <f>IF(B44=0,"",VLOOKUP($B44,Activity!$A:$U,10,FALSE))</f>
        <v/>
      </c>
      <c r="H44" s="134" t="str">
        <f>IF(B44=0,"",VLOOKUP($B44,Activity!$A:$U,16,FALSE))</f>
        <v/>
      </c>
      <c r="I44" s="133" t="str">
        <f>IF(B44=0,"",VLOOKUP($B44,Activity!$A:$U,17,FALSE))</f>
        <v/>
      </c>
      <c r="J44" s="133" t="str">
        <f>IF(B44=0,"",IF(VLOOKUP($B44,Activity!$A:$U,20,FALSE)=0,"",VLOOKUP($B44,Activity!$A:$U,20,FALSE)))</f>
        <v/>
      </c>
      <c r="K44" s="133" t="str">
        <f>IF(B44=0,"",IF(VLOOKUP($B44,Activity!$A:$U,19,FALSE)=0,"",VLOOKUP($B44,Activity!$A:$U,19,FALSE)))</f>
        <v/>
      </c>
      <c r="L44" s="133" t="str">
        <f>IF(B44=0,"",IF(VLOOKUP($B44,Activity!$A:$U,20,FALSE)=0,"",VLOOKUP($B44,Activity!$A:$U,20,FALSE)))</f>
        <v/>
      </c>
      <c r="M44" s="133" t="str">
        <f>IF(B44=0,"",IF(VLOOKUP($B44,Activity!$A:$V,21,FALSE)=0,"",VLOOKUP($B44,Activity!$A:$V,21,FALSE)))</f>
        <v/>
      </c>
    </row>
    <row r="45" spans="1:13" x14ac:dyDescent="0.25">
      <c r="A45" s="133">
        <f t="shared" si="1"/>
        <v>39</v>
      </c>
      <c r="B45" s="133">
        <f>_xlfn.MAXIFS(Activity!A:A,Activity!D:D,A45,Activity!R:R,"Yes")</f>
        <v>0</v>
      </c>
      <c r="C45" s="133" t="str">
        <f>IF(B45=0,"",VLOOKUP($B45,Activity!$A:$U,18,FALSE))</f>
        <v/>
      </c>
      <c r="D45" s="133" t="str">
        <f>IF(B45=0,"",VLOOKUP($B45,Activity!$A:$U,8,FALSE))</f>
        <v/>
      </c>
      <c r="E45" s="133" t="str">
        <f>IF(B45=0,"",VLOOKUP($B45,Activity!$A:$U,6,FALSE))</f>
        <v/>
      </c>
      <c r="F45" s="133" t="str">
        <f>IF(B45=0,"",VLOOKUP($B45,Activity!$A:$U,7,FALSE))</f>
        <v/>
      </c>
      <c r="G45" s="133" t="str">
        <f>IF(B45=0,"",VLOOKUP($B45,Activity!$A:$U,10,FALSE))</f>
        <v/>
      </c>
      <c r="H45" s="134" t="str">
        <f>IF(B45=0,"",VLOOKUP($B45,Activity!$A:$U,16,FALSE))</f>
        <v/>
      </c>
      <c r="I45" s="133" t="str">
        <f>IF(B45=0,"",VLOOKUP($B45,Activity!$A:$U,17,FALSE))</f>
        <v/>
      </c>
      <c r="J45" s="133" t="str">
        <f>IF(B45=0,"",IF(VLOOKUP($B45,Activity!$A:$U,20,FALSE)=0,"",VLOOKUP($B45,Activity!$A:$U,20,FALSE)))</f>
        <v/>
      </c>
      <c r="K45" s="133" t="str">
        <f>IF(B45=0,"",IF(VLOOKUP($B45,Activity!$A:$U,19,FALSE)=0,"",VLOOKUP($B45,Activity!$A:$U,19,FALSE)))</f>
        <v/>
      </c>
      <c r="L45" s="133" t="str">
        <f>IF(B45=0,"",IF(VLOOKUP($B45,Activity!$A:$U,20,FALSE)=0,"",VLOOKUP($B45,Activity!$A:$U,20,FALSE)))</f>
        <v/>
      </c>
      <c r="M45" s="133" t="str">
        <f>IF(B45=0,"",IF(VLOOKUP($B45,Activity!$A:$V,21,FALSE)=0,"",VLOOKUP($B45,Activity!$A:$V,21,FALSE)))</f>
        <v/>
      </c>
    </row>
    <row r="46" spans="1:13" x14ac:dyDescent="0.25">
      <c r="A46" s="133">
        <f t="shared" si="1"/>
        <v>40</v>
      </c>
      <c r="B46" s="133">
        <f>_xlfn.MAXIFS(Activity!A:A,Activity!D:D,A46,Activity!R:R,"Yes")</f>
        <v>0</v>
      </c>
      <c r="C46" s="133" t="str">
        <f>IF(B46=0,"",VLOOKUP($B46,Activity!$A:$U,18,FALSE))</f>
        <v/>
      </c>
      <c r="D46" s="133" t="str">
        <f>IF(B46=0,"",VLOOKUP($B46,Activity!$A:$U,8,FALSE))</f>
        <v/>
      </c>
      <c r="E46" s="133" t="str">
        <f>IF(B46=0,"",VLOOKUP($B46,Activity!$A:$U,6,FALSE))</f>
        <v/>
      </c>
      <c r="F46" s="133" t="str">
        <f>IF(B46=0,"",VLOOKUP($B46,Activity!$A:$U,7,FALSE))</f>
        <v/>
      </c>
      <c r="G46" s="133" t="str">
        <f>IF(B46=0,"",VLOOKUP($B46,Activity!$A:$U,10,FALSE))</f>
        <v/>
      </c>
      <c r="H46" s="134" t="str">
        <f>IF(B46=0,"",VLOOKUP($B46,Activity!$A:$U,16,FALSE))</f>
        <v/>
      </c>
      <c r="I46" s="133" t="str">
        <f>IF(B46=0,"",VLOOKUP($B46,Activity!$A:$U,17,FALSE))</f>
        <v/>
      </c>
      <c r="J46" s="133" t="str">
        <f>IF(B46=0,"",IF(VLOOKUP($B46,Activity!$A:$U,20,FALSE)=0,"",VLOOKUP($B46,Activity!$A:$U,20,FALSE)))</f>
        <v/>
      </c>
      <c r="K46" s="133" t="str">
        <f>IF(B46=0,"",IF(VLOOKUP($B46,Activity!$A:$U,19,FALSE)=0,"",VLOOKUP($B46,Activity!$A:$U,19,FALSE)))</f>
        <v/>
      </c>
      <c r="L46" s="133" t="str">
        <f>IF(B46=0,"",IF(VLOOKUP($B46,Activity!$A:$U,20,FALSE)=0,"",VLOOKUP($B46,Activity!$A:$U,20,FALSE)))</f>
        <v/>
      </c>
      <c r="M46" s="133" t="str">
        <f>IF(B46=0,"",IF(VLOOKUP($B46,Activity!$A:$V,21,FALSE)=0,"",VLOOKUP($B46,Activity!$A:$V,21,FALSE)))</f>
        <v/>
      </c>
    </row>
    <row r="47" spans="1:13" x14ac:dyDescent="0.25">
      <c r="A47" s="133">
        <f t="shared" si="1"/>
        <v>41</v>
      </c>
      <c r="B47" s="133">
        <f>_xlfn.MAXIFS(Activity!A:A,Activity!D:D,A47,Activity!R:R,"Yes")</f>
        <v>0</v>
      </c>
      <c r="C47" s="133" t="str">
        <f>IF(B47=0,"",VLOOKUP($B47,Activity!$A:$U,18,FALSE))</f>
        <v/>
      </c>
      <c r="D47" s="133" t="str">
        <f>IF(B47=0,"",VLOOKUP($B47,Activity!$A:$U,8,FALSE))</f>
        <v/>
      </c>
      <c r="E47" s="133" t="str">
        <f>IF(B47=0,"",VLOOKUP($B47,Activity!$A:$U,6,FALSE))</f>
        <v/>
      </c>
      <c r="F47" s="133" t="str">
        <f>IF(B47=0,"",VLOOKUP($B47,Activity!$A:$U,7,FALSE))</f>
        <v/>
      </c>
      <c r="G47" s="133" t="str">
        <f>IF(B47=0,"",VLOOKUP($B47,Activity!$A:$U,10,FALSE))</f>
        <v/>
      </c>
      <c r="H47" s="134" t="str">
        <f>IF(B47=0,"",VLOOKUP($B47,Activity!$A:$U,16,FALSE))</f>
        <v/>
      </c>
      <c r="I47" s="133" t="str">
        <f>IF(B47=0,"",VLOOKUP($B47,Activity!$A:$U,17,FALSE))</f>
        <v/>
      </c>
      <c r="J47" s="133" t="str">
        <f>IF(B47=0,"",IF(VLOOKUP($B47,Activity!$A:$U,20,FALSE)=0,"",VLOOKUP($B47,Activity!$A:$U,20,FALSE)))</f>
        <v/>
      </c>
      <c r="K47" s="133" t="str">
        <f>IF(B47=0,"",IF(VLOOKUP($B47,Activity!$A:$U,19,FALSE)=0,"",VLOOKUP($B47,Activity!$A:$U,19,FALSE)))</f>
        <v/>
      </c>
      <c r="L47" s="133" t="str">
        <f>IF(B47=0,"",IF(VLOOKUP($B47,Activity!$A:$U,20,FALSE)=0,"",VLOOKUP($B47,Activity!$A:$U,20,FALSE)))</f>
        <v/>
      </c>
      <c r="M47" s="133" t="str">
        <f>IF(B47=0,"",IF(VLOOKUP($B47,Activity!$A:$V,21,FALSE)=0,"",VLOOKUP($B47,Activity!$A:$V,21,FALSE)))</f>
        <v/>
      </c>
    </row>
    <row r="48" spans="1:13" x14ac:dyDescent="0.25">
      <c r="A48" s="133">
        <f t="shared" si="1"/>
        <v>42</v>
      </c>
      <c r="B48" s="133">
        <f>_xlfn.MAXIFS(Activity!A:A,Activity!D:D,A48,Activity!R:R,"Yes")</f>
        <v>0</v>
      </c>
      <c r="C48" s="133" t="str">
        <f>IF(B48=0,"",VLOOKUP($B48,Activity!$A:$U,18,FALSE))</f>
        <v/>
      </c>
      <c r="D48" s="133" t="str">
        <f>IF(B48=0,"",VLOOKUP($B48,Activity!$A:$U,8,FALSE))</f>
        <v/>
      </c>
      <c r="E48" s="133" t="str">
        <f>IF(B48=0,"",VLOOKUP($B48,Activity!$A:$U,6,FALSE))</f>
        <v/>
      </c>
      <c r="F48" s="133" t="str">
        <f>IF(B48=0,"",VLOOKUP($B48,Activity!$A:$U,7,FALSE))</f>
        <v/>
      </c>
      <c r="G48" s="133" t="str">
        <f>IF(B410=0,"",VLOOKUP($B410,Activity!$A:$U,10,FALSE))</f>
        <v/>
      </c>
      <c r="H48" s="134" t="str">
        <f>IF(B48=0,"",VLOOKUP($B48,Activity!$A:$U,16,FALSE))</f>
        <v/>
      </c>
      <c r="I48" s="133" t="str">
        <f>IF(B48=0,"",VLOOKUP($B48,Activity!$A:$U,17,FALSE))</f>
        <v/>
      </c>
      <c r="J48" s="133" t="str">
        <f>IF(B48=0,"",IF(VLOOKUP($B48,Activity!$A:$U,20,FALSE)=0,"",VLOOKUP($B48,Activity!$A:$U,20,FALSE)))</f>
        <v/>
      </c>
      <c r="K48" s="133" t="str">
        <f>IF(B48=0,"",IF(VLOOKUP($B48,Activity!$A:$U,19,FALSE)=0,"",VLOOKUP($B48,Activity!$A:$U,19,FALSE)))</f>
        <v/>
      </c>
      <c r="L48" s="133" t="str">
        <f>IF(B48=0,"",IF(VLOOKUP($B48,Activity!$A:$U,20,FALSE)=0,"",VLOOKUP($B48,Activity!$A:$U,20,FALSE)))</f>
        <v/>
      </c>
      <c r="M48" s="133" t="str">
        <f>IF(B48=0,"",IF(VLOOKUP($B48,Activity!$A:$V,21,FALSE)=0,"",VLOOKUP($B48,Activity!$A:$V,21,FALSE)))</f>
        <v/>
      </c>
    </row>
    <row r="49" spans="1:13" x14ac:dyDescent="0.25">
      <c r="A49" s="133">
        <f t="shared" si="1"/>
        <v>43</v>
      </c>
      <c r="B49" s="133">
        <f>_xlfn.MAXIFS(Activity!A:A,Activity!D:D,A49,Activity!R:R,"Yes")</f>
        <v>0</v>
      </c>
      <c r="C49" s="133" t="str">
        <f>IF(B49=0,"",VLOOKUP($B49,Activity!$A:$U,18,FALSE))</f>
        <v/>
      </c>
      <c r="D49" s="133" t="str">
        <f>IF(B49=0,"",VLOOKUP($B49,Activity!$A:$U,8,FALSE))</f>
        <v/>
      </c>
      <c r="E49" s="133" t="str">
        <f>IF(B49=0,"",VLOOKUP($B49,Activity!$A:$U,6,FALSE))</f>
        <v/>
      </c>
      <c r="F49" s="133" t="str">
        <f>IF(B49=0,"",VLOOKUP($B49,Activity!$A:$U,7,FALSE))</f>
        <v/>
      </c>
      <c r="G49" s="133" t="str">
        <f>IF(B49=0,"",VLOOKUP($B49,Activity!$A:$U,10,FALSE))</f>
        <v/>
      </c>
      <c r="H49" s="134" t="str">
        <f>IF(B49=0,"",VLOOKUP($B49,Activity!$A:$U,16,FALSE))</f>
        <v/>
      </c>
      <c r="I49" s="133" t="str">
        <f>IF(B49=0,"",VLOOKUP($B49,Activity!$A:$U,17,FALSE))</f>
        <v/>
      </c>
      <c r="J49" s="133" t="str">
        <f>IF(B49=0,"",IF(VLOOKUP($B49,Activity!$A:$U,20,FALSE)=0,"",VLOOKUP($B49,Activity!$A:$U,20,FALSE)))</f>
        <v/>
      </c>
      <c r="K49" s="133" t="str">
        <f>IF(B49=0,"",IF(VLOOKUP($B49,Activity!$A:$U,19,FALSE)=0,"",VLOOKUP($B49,Activity!$A:$U,19,FALSE)))</f>
        <v/>
      </c>
      <c r="L49" s="133" t="str">
        <f>IF(B49=0,"",IF(VLOOKUP($B49,Activity!$A:$U,20,FALSE)=0,"",VLOOKUP($B49,Activity!$A:$U,20,FALSE)))</f>
        <v/>
      </c>
      <c r="M49" s="133" t="str">
        <f>IF(B49=0,"",IF(VLOOKUP($B49,Activity!$A:$V,21,FALSE)=0,"",VLOOKUP($B49,Activity!$A:$V,21,FALSE)))</f>
        <v/>
      </c>
    </row>
    <row r="50" spans="1:13" x14ac:dyDescent="0.25">
      <c r="A50" s="133">
        <f t="shared" si="1"/>
        <v>44</v>
      </c>
      <c r="B50" s="133">
        <f>_xlfn.MAXIFS(Activity!A:A,Activity!D:D,A50,Activity!R:R,"Yes")</f>
        <v>0</v>
      </c>
      <c r="C50" s="133" t="str">
        <f>IF(B50=0,"",VLOOKUP($B50,Activity!$A:$U,18,FALSE))</f>
        <v/>
      </c>
      <c r="D50" s="133" t="str">
        <f>IF(B50=0,"",VLOOKUP($B50,Activity!$A:$U,8,FALSE))</f>
        <v/>
      </c>
      <c r="E50" s="133" t="str">
        <f>IF(B50=0,"",VLOOKUP($B50,Activity!$A:$U,6,FALSE))</f>
        <v/>
      </c>
      <c r="F50" s="133" t="str">
        <f>IF(B50=0,"",VLOOKUP($B50,Activity!$A:$U,7,FALSE))</f>
        <v/>
      </c>
      <c r="G50" s="133" t="str">
        <f>IF(B50=0,"",VLOOKUP($B50,Activity!$A:$U,10,FALSE))</f>
        <v/>
      </c>
      <c r="H50" s="134" t="str">
        <f>IF(B50=0,"",VLOOKUP($B50,Activity!$A:$U,16,FALSE))</f>
        <v/>
      </c>
      <c r="I50" s="133" t="str">
        <f>IF(B50=0,"",VLOOKUP($B50,Activity!$A:$U,17,FALSE))</f>
        <v/>
      </c>
      <c r="J50" s="133" t="str">
        <f>IF(B50=0,"",IF(VLOOKUP($B50,Activity!$A:$U,20,FALSE)=0,"",VLOOKUP($B50,Activity!$A:$U,20,FALSE)))</f>
        <v/>
      </c>
      <c r="K50" s="133" t="str">
        <f>IF(B50=0,"",IF(VLOOKUP($B50,Activity!$A:$U,19,FALSE)=0,"",VLOOKUP($B50,Activity!$A:$U,19,FALSE)))</f>
        <v/>
      </c>
      <c r="L50" s="133" t="str">
        <f>IF(B50=0,"",IF(VLOOKUP($B50,Activity!$A:$U,20,FALSE)=0,"",VLOOKUP($B50,Activity!$A:$U,20,FALSE)))</f>
        <v/>
      </c>
      <c r="M50" s="133" t="str">
        <f>IF(B50=0,"",IF(VLOOKUP($B50,Activity!$A:$V,21,FALSE)=0,"",VLOOKUP($B50,Activity!$A:$V,21,FALSE)))</f>
        <v/>
      </c>
    </row>
    <row r="51" spans="1:13" x14ac:dyDescent="0.25">
      <c r="A51" s="133">
        <f t="shared" si="1"/>
        <v>45</v>
      </c>
      <c r="B51" s="133">
        <f>_xlfn.MAXIFS(Activity!A:A,Activity!D:D,A51,Activity!R:R,"Yes")</f>
        <v>0</v>
      </c>
      <c r="C51" s="133" t="str">
        <f>IF(B51=0,"",VLOOKUP($B51,Activity!$A:$U,18,FALSE))</f>
        <v/>
      </c>
      <c r="D51" s="133" t="str">
        <f>IF(B51=0,"",VLOOKUP($B51,Activity!$A:$U,8,FALSE))</f>
        <v/>
      </c>
      <c r="E51" s="133" t="str">
        <f>IF(B51=0,"",VLOOKUP($B51,Activity!$A:$U,6,FALSE))</f>
        <v/>
      </c>
      <c r="F51" s="133" t="str">
        <f>IF(B51=0,"",VLOOKUP($B51,Activity!$A:$U,7,FALSE))</f>
        <v/>
      </c>
      <c r="G51" s="133" t="str">
        <f>IF(B51=0,"",VLOOKUP($B51,Activity!$A:$U,10,FALSE))</f>
        <v/>
      </c>
      <c r="H51" s="134" t="str">
        <f>IF(B51=0,"",VLOOKUP($B51,Activity!$A:$U,16,FALSE))</f>
        <v/>
      </c>
      <c r="I51" s="133" t="str">
        <f>IF(B51=0,"",VLOOKUP($B51,Activity!$A:$U,17,FALSE))</f>
        <v/>
      </c>
      <c r="J51" s="133" t="str">
        <f>IF(B51=0,"",IF(VLOOKUP($B51,Activity!$A:$U,20,FALSE)=0,"",VLOOKUP($B51,Activity!$A:$U,20,FALSE)))</f>
        <v/>
      </c>
      <c r="K51" s="133" t="str">
        <f>IF(B51=0,"",IF(VLOOKUP($B51,Activity!$A:$U,19,FALSE)=0,"",VLOOKUP($B51,Activity!$A:$U,19,FALSE)))</f>
        <v/>
      </c>
      <c r="L51" s="133" t="str">
        <f>IF(B51=0,"",IF(VLOOKUP($B51,Activity!$A:$U,20,FALSE)=0,"",VLOOKUP($B51,Activity!$A:$U,20,FALSE)))</f>
        <v/>
      </c>
      <c r="M51" s="133" t="str">
        <f>IF(B51=0,"",IF(VLOOKUP($B51,Activity!$A:$V,21,FALSE)=0,"",VLOOKUP($B51,Activity!$A:$V,21,FALSE)))</f>
        <v/>
      </c>
    </row>
    <row r="52" spans="1:13" x14ac:dyDescent="0.25">
      <c r="A52" s="133">
        <f t="shared" si="1"/>
        <v>46</v>
      </c>
      <c r="B52" s="133">
        <f>_xlfn.MAXIFS(Activity!A:A,Activity!D:D,A52,Activity!R:R,"Yes")</f>
        <v>0</v>
      </c>
      <c r="C52" s="133" t="str">
        <f>IF(B52=0,"",VLOOKUP($B52,Activity!$A:$U,18,FALSE))</f>
        <v/>
      </c>
      <c r="D52" s="133" t="str">
        <f>IF(B52=0,"",VLOOKUP($B52,Activity!$A:$U,8,FALSE))</f>
        <v/>
      </c>
      <c r="E52" s="133" t="str">
        <f>IF(B52=0,"",VLOOKUP($B52,Activity!$A:$U,6,FALSE))</f>
        <v/>
      </c>
      <c r="F52" s="133" t="str">
        <f>IF(B52=0,"",VLOOKUP($B52,Activity!$A:$U,7,FALSE))</f>
        <v/>
      </c>
      <c r="G52" s="133" t="str">
        <f>IF(B52=0,"",VLOOKUP($B52,Activity!$A:$U,10,FALSE))</f>
        <v/>
      </c>
      <c r="H52" s="134" t="str">
        <f>IF(B52=0,"",VLOOKUP($B52,Activity!$A:$U,16,FALSE))</f>
        <v/>
      </c>
      <c r="I52" s="133" t="str">
        <f>IF(B52=0,"",VLOOKUP($B52,Activity!$A:$U,17,FALSE))</f>
        <v/>
      </c>
      <c r="J52" s="133" t="str">
        <f>IF(B52=0,"",IF(VLOOKUP($B52,Activity!$A:$U,20,FALSE)=0,"",VLOOKUP($B52,Activity!$A:$U,20,FALSE)))</f>
        <v/>
      </c>
      <c r="K52" s="133" t="str">
        <f>IF(B52=0,"",IF(VLOOKUP($B52,Activity!$A:$U,19,FALSE)=0,"",VLOOKUP($B52,Activity!$A:$U,19,FALSE)))</f>
        <v/>
      </c>
      <c r="L52" s="133" t="str">
        <f>IF(B52=0,"",IF(VLOOKUP($B52,Activity!$A:$U,20,FALSE)=0,"",VLOOKUP($B52,Activity!$A:$U,20,FALSE)))</f>
        <v/>
      </c>
      <c r="M52" s="133" t="str">
        <f>IF(B52=0,"",IF(VLOOKUP($B52,Activity!$A:$V,21,FALSE)=0,"",VLOOKUP($B52,Activity!$A:$V,21,FALSE)))</f>
        <v/>
      </c>
    </row>
    <row r="53" spans="1:13" x14ac:dyDescent="0.25">
      <c r="A53" s="133">
        <f t="shared" si="1"/>
        <v>47</v>
      </c>
      <c r="B53" s="133">
        <f>_xlfn.MAXIFS(Activity!A:A,Activity!D:D,A53,Activity!R:R,"Yes")</f>
        <v>0</v>
      </c>
      <c r="C53" s="133" t="str">
        <f>IF(B53=0,"",VLOOKUP($B53,Activity!$A:$U,18,FALSE))</f>
        <v/>
      </c>
      <c r="D53" s="133" t="str">
        <f>IF(B53=0,"",VLOOKUP($B53,Activity!$A:$U,8,FALSE))</f>
        <v/>
      </c>
      <c r="E53" s="133" t="str">
        <f>IF(B53=0,"",VLOOKUP($B53,Activity!$A:$U,6,FALSE))</f>
        <v/>
      </c>
      <c r="F53" s="133" t="str">
        <f>IF(B53=0,"",VLOOKUP($B53,Activity!$A:$U,7,FALSE))</f>
        <v/>
      </c>
      <c r="G53" s="133" t="str">
        <f>IF(B53=0,"",VLOOKUP($B53,Activity!$A:$U,10,FALSE))</f>
        <v/>
      </c>
      <c r="H53" s="134" t="str">
        <f>IF(B53=0,"",VLOOKUP($B53,Activity!$A:$U,16,FALSE))</f>
        <v/>
      </c>
      <c r="I53" s="133" t="str">
        <f>IF(B53=0,"",VLOOKUP($B53,Activity!$A:$U,17,FALSE))</f>
        <v/>
      </c>
      <c r="J53" s="133" t="str">
        <f>IF(B53=0,"",IF(VLOOKUP($B53,Activity!$A:$U,20,FALSE)=0,"",VLOOKUP($B53,Activity!$A:$U,20,FALSE)))</f>
        <v/>
      </c>
      <c r="K53" s="133" t="str">
        <f>IF(B53=0,"",IF(VLOOKUP($B53,Activity!$A:$U,19,FALSE)=0,"",VLOOKUP($B53,Activity!$A:$U,19,FALSE)))</f>
        <v/>
      </c>
      <c r="L53" s="133" t="str">
        <f>IF(B53=0,"",IF(VLOOKUP($B53,Activity!$A:$U,20,FALSE)=0,"",VLOOKUP($B53,Activity!$A:$U,20,FALSE)))</f>
        <v/>
      </c>
      <c r="M53" s="133" t="str">
        <f>IF(B53=0,"",IF(VLOOKUP($B53,Activity!$A:$V,21,FALSE)=0,"",VLOOKUP($B53,Activity!$A:$V,21,FALSE)))</f>
        <v/>
      </c>
    </row>
    <row r="54" spans="1:13" x14ac:dyDescent="0.25">
      <c r="A54" s="133">
        <f t="shared" si="1"/>
        <v>48</v>
      </c>
      <c r="B54" s="133">
        <f>_xlfn.MAXIFS(Activity!A:A,Activity!D:D,A54,Activity!R:R,"Yes")</f>
        <v>0</v>
      </c>
      <c r="C54" s="133" t="str">
        <f>IF(B54=0,"",VLOOKUP($B54,Activity!$A:$U,18,FALSE))</f>
        <v/>
      </c>
      <c r="D54" s="133" t="str">
        <f>IF(B54=0,"",VLOOKUP($B54,Activity!$A:$U,8,FALSE))</f>
        <v/>
      </c>
      <c r="E54" s="133" t="str">
        <f>IF(B54=0,"",VLOOKUP($B54,Activity!$A:$U,6,FALSE))</f>
        <v/>
      </c>
      <c r="F54" s="133" t="str">
        <f>IF(B54=0,"",VLOOKUP($B54,Activity!$A:$U,7,FALSE))</f>
        <v/>
      </c>
      <c r="G54" s="133" t="str">
        <f>IF(B54=0,"",VLOOKUP($B54,Activity!$A:$U,10,FALSE))</f>
        <v/>
      </c>
      <c r="H54" s="134" t="str">
        <f>IF(B54=0,"",VLOOKUP($B54,Activity!$A:$U,16,FALSE))</f>
        <v/>
      </c>
      <c r="I54" s="133" t="str">
        <f>IF(B54=0,"",VLOOKUP($B54,Activity!$A:$U,17,FALSE))</f>
        <v/>
      </c>
      <c r="J54" s="133" t="str">
        <f>IF(B54=0,"",IF(VLOOKUP($B54,Activity!$A:$U,20,FALSE)=0,"",VLOOKUP($B54,Activity!$A:$U,20,FALSE)))</f>
        <v/>
      </c>
      <c r="K54" s="133" t="str">
        <f>IF(B54=0,"",IF(VLOOKUP($B54,Activity!$A:$U,19,FALSE)=0,"",VLOOKUP($B54,Activity!$A:$U,19,FALSE)))</f>
        <v/>
      </c>
      <c r="L54" s="133" t="str">
        <f>IF(B54=0,"",IF(VLOOKUP($B54,Activity!$A:$U,20,FALSE)=0,"",VLOOKUP($B54,Activity!$A:$U,20,FALSE)))</f>
        <v/>
      </c>
      <c r="M54" s="133" t="str">
        <f>IF(B54=0,"",IF(VLOOKUP($B54,Activity!$A:$V,21,FALSE)=0,"",VLOOKUP($B54,Activity!$A:$V,21,FALSE)))</f>
        <v/>
      </c>
    </row>
    <row r="55" spans="1:13" x14ac:dyDescent="0.25">
      <c r="A55" s="133">
        <f t="shared" si="1"/>
        <v>49</v>
      </c>
      <c r="B55" s="133">
        <f>_xlfn.MAXIFS(Activity!A:A,Activity!D:D,A55,Activity!R:R,"Yes")</f>
        <v>0</v>
      </c>
      <c r="C55" s="133" t="str">
        <f>IF(B55=0,"",VLOOKUP($B55,Activity!$A:$U,18,FALSE))</f>
        <v/>
      </c>
      <c r="D55" s="133" t="str">
        <f>IF(B55=0,"",VLOOKUP($B55,Activity!$A:$U,8,FALSE))</f>
        <v/>
      </c>
      <c r="E55" s="133" t="str">
        <f>IF(B55=0,"",VLOOKUP($B55,Activity!$A:$U,6,FALSE))</f>
        <v/>
      </c>
      <c r="F55" s="133" t="str">
        <f>IF(B55=0,"",VLOOKUP($B55,Activity!$A:$U,7,FALSE))</f>
        <v/>
      </c>
      <c r="G55" s="133" t="str">
        <f>IF(B55=0,"",VLOOKUP($B55,Activity!$A:$U,10,FALSE))</f>
        <v/>
      </c>
      <c r="H55" s="134" t="str">
        <f>IF(B55=0,"",VLOOKUP($B55,Activity!$A:$U,16,FALSE))</f>
        <v/>
      </c>
      <c r="I55" s="133" t="str">
        <f>IF(B55=0,"",VLOOKUP($B55,Activity!$A:$U,17,FALSE))</f>
        <v/>
      </c>
      <c r="J55" s="133" t="str">
        <f>IF(B55=0,"",IF(VLOOKUP($B55,Activity!$A:$U,20,FALSE)=0,"",VLOOKUP($B55,Activity!$A:$U,20,FALSE)))</f>
        <v/>
      </c>
      <c r="K55" s="133" t="str">
        <f>IF(B55=0,"",IF(VLOOKUP($B55,Activity!$A:$U,19,FALSE)=0,"",VLOOKUP($B55,Activity!$A:$U,19,FALSE)))</f>
        <v/>
      </c>
      <c r="L55" s="133" t="str">
        <f>IF(B55=0,"",IF(VLOOKUP($B55,Activity!$A:$U,20,FALSE)=0,"",VLOOKUP($B55,Activity!$A:$U,20,FALSE)))</f>
        <v/>
      </c>
      <c r="M55" s="133" t="str">
        <f>IF(B55=0,"",IF(VLOOKUP($B55,Activity!$A:$V,21,FALSE)=0,"",VLOOKUP($B55,Activity!$A:$V,21,FALSE)))</f>
        <v/>
      </c>
    </row>
    <row r="56" spans="1:13" x14ac:dyDescent="0.25">
      <c r="A56" s="133">
        <f t="shared" si="1"/>
        <v>50</v>
      </c>
      <c r="B56" s="133">
        <f>_xlfn.MAXIFS(Activity!A:A,Activity!D:D,A56,Activity!R:R,"Yes")</f>
        <v>0</v>
      </c>
      <c r="C56" s="133" t="str">
        <f>IF(B56=0,"",VLOOKUP($B56,Activity!$A:$U,18,FALSE))</f>
        <v/>
      </c>
      <c r="D56" s="133" t="str">
        <f>IF(B56=0,"",VLOOKUP($B56,Activity!$A:$U,8,FALSE))</f>
        <v/>
      </c>
      <c r="E56" s="133" t="str">
        <f>IF(B56=0,"",VLOOKUP($B56,Activity!$A:$U,6,FALSE))</f>
        <v/>
      </c>
      <c r="F56" s="133" t="str">
        <f>IF(B56=0,"",VLOOKUP($B56,Activity!$A:$U,7,FALSE))</f>
        <v/>
      </c>
      <c r="G56" s="133" t="str">
        <f>IF(B56=0,"",VLOOKUP($B56,Activity!$A:$U,10,FALSE))</f>
        <v/>
      </c>
      <c r="H56" s="134" t="str">
        <f>IF(B56=0,"",VLOOKUP($B56,Activity!$A:$U,16,FALSE))</f>
        <v/>
      </c>
      <c r="I56" s="133" t="str">
        <f>IF(B56=0,"",VLOOKUP($B56,Activity!$A:$U,17,FALSE))</f>
        <v/>
      </c>
      <c r="J56" s="133" t="str">
        <f>IF(B56=0,"",IF(VLOOKUP($B56,Activity!$A:$U,20,FALSE)=0,"",VLOOKUP($B56,Activity!$A:$U,20,FALSE)))</f>
        <v/>
      </c>
      <c r="K56" s="133" t="str">
        <f>IF(B56=0,"",IF(VLOOKUP($B56,Activity!$A:$U,19,FALSE)=0,"",VLOOKUP($B56,Activity!$A:$U,19,FALSE)))</f>
        <v/>
      </c>
      <c r="L56" s="133" t="str">
        <f>IF(B56=0,"",IF(VLOOKUP($B56,Activity!$A:$U,20,FALSE)=0,"",VLOOKUP($B56,Activity!$A:$U,20,FALSE)))</f>
        <v/>
      </c>
      <c r="M56" s="133" t="str">
        <f>IF(B56=0,"",IF(VLOOKUP($B56,Activity!$A:$V,21,FALSE)=0,"",VLOOKUP($B56,Activity!$A:$V,21,FALSE)))</f>
        <v/>
      </c>
    </row>
    <row r="57" spans="1:13" x14ac:dyDescent="0.25">
      <c r="A57" s="133">
        <f t="shared" si="1"/>
        <v>51</v>
      </c>
      <c r="B57" s="133">
        <f>_xlfn.MAXIFS(Activity!A:A,Activity!D:D,A57,Activity!R:R,"Yes")</f>
        <v>0</v>
      </c>
      <c r="C57" s="133" t="str">
        <f>IF(B57=0,"",VLOOKUP($B57,Activity!$A:$U,18,FALSE))</f>
        <v/>
      </c>
      <c r="D57" s="133" t="str">
        <f>IF(B57=0,"",VLOOKUP($B57,Activity!$A:$U,8,FALSE))</f>
        <v/>
      </c>
      <c r="E57" s="133" t="str">
        <f>IF(B57=0,"",VLOOKUP($B57,Activity!$A:$U,6,FALSE))</f>
        <v/>
      </c>
      <c r="F57" s="133" t="str">
        <f>IF(B57=0,"",VLOOKUP($B57,Activity!$A:$U,7,FALSE))</f>
        <v/>
      </c>
      <c r="G57" s="133" t="str">
        <f>IF(B57=0,"",VLOOKUP($B57,Activity!$A:$U,10,FALSE))</f>
        <v/>
      </c>
      <c r="H57" s="134" t="str">
        <f>IF(B57=0,"",VLOOKUP($B57,Activity!$A:$U,16,FALSE))</f>
        <v/>
      </c>
      <c r="I57" s="133" t="str">
        <f>IF(B57=0,"",VLOOKUP($B57,Activity!$A:$U,17,FALSE))</f>
        <v/>
      </c>
      <c r="J57" s="133" t="str">
        <f>IF(B57=0,"",IF(VLOOKUP($B57,Activity!$A:$U,20,FALSE)=0,"",VLOOKUP($B57,Activity!$A:$U,20,FALSE)))</f>
        <v/>
      </c>
      <c r="K57" s="133" t="str">
        <f>IF(B57=0,"",IF(VLOOKUP($B57,Activity!$A:$U,19,FALSE)=0,"",VLOOKUP($B57,Activity!$A:$U,19,FALSE)))</f>
        <v/>
      </c>
      <c r="L57" s="133" t="str">
        <f>IF(B57=0,"",IF(VLOOKUP($B57,Activity!$A:$U,20,FALSE)=0,"",VLOOKUP($B57,Activity!$A:$U,20,FALSE)))</f>
        <v/>
      </c>
      <c r="M57" s="133" t="str">
        <f>IF(B57=0,"",IF(VLOOKUP($B57,Activity!$A:$V,21,FALSE)=0,"",VLOOKUP($B57,Activity!$A:$V,21,FALSE)))</f>
        <v/>
      </c>
    </row>
    <row r="58" spans="1:13" x14ac:dyDescent="0.25">
      <c r="A58" s="133">
        <f t="shared" si="1"/>
        <v>52</v>
      </c>
      <c r="B58" s="133">
        <f>_xlfn.MAXIFS(Activity!A:A,Activity!D:D,A58,Activity!R:R,"Yes")</f>
        <v>0</v>
      </c>
      <c r="C58" s="133" t="str">
        <f>IF(B58=0,"",VLOOKUP($B58,Activity!$A:$U,18,FALSE))</f>
        <v/>
      </c>
      <c r="D58" s="133" t="str">
        <f>IF(B58=0,"",VLOOKUP($B58,Activity!$A:$U,8,FALSE))</f>
        <v/>
      </c>
      <c r="E58" s="133" t="str">
        <f>IF(B58=0,"",VLOOKUP($B58,Activity!$A:$U,6,FALSE))</f>
        <v/>
      </c>
      <c r="F58" s="133" t="str">
        <f>IF(B58=0,"",VLOOKUP($B58,Activity!$A:$U,7,FALSE))</f>
        <v/>
      </c>
      <c r="G58" s="133" t="str">
        <f>IF(B510=0,"",VLOOKUP($B510,Activity!$A:$U,10,FALSE))</f>
        <v/>
      </c>
      <c r="H58" s="134" t="str">
        <f>IF(B58=0,"",VLOOKUP($B58,Activity!$A:$U,16,FALSE))</f>
        <v/>
      </c>
      <c r="I58" s="133" t="str">
        <f>IF(B58=0,"",VLOOKUP($B58,Activity!$A:$U,17,FALSE))</f>
        <v/>
      </c>
      <c r="J58" s="133" t="str">
        <f>IF(B58=0,"",IF(VLOOKUP($B58,Activity!$A:$U,20,FALSE)=0,"",VLOOKUP($B58,Activity!$A:$U,20,FALSE)))</f>
        <v/>
      </c>
      <c r="K58" s="133" t="str">
        <f>IF(B58=0,"",IF(VLOOKUP($B58,Activity!$A:$U,19,FALSE)=0,"",VLOOKUP($B58,Activity!$A:$U,19,FALSE)))</f>
        <v/>
      </c>
      <c r="L58" s="133" t="str">
        <f>IF(B58=0,"",IF(VLOOKUP($B58,Activity!$A:$U,20,FALSE)=0,"",VLOOKUP($B58,Activity!$A:$U,20,FALSE)))</f>
        <v/>
      </c>
      <c r="M58" s="133" t="str">
        <f>IF(B58=0,"",IF(VLOOKUP($B58,Activity!$A:$V,21,FALSE)=0,"",VLOOKUP($B58,Activity!$A:$V,21,FALSE)))</f>
        <v/>
      </c>
    </row>
    <row r="59" spans="1:13" x14ac:dyDescent="0.25">
      <c r="A59" s="133">
        <f t="shared" si="1"/>
        <v>53</v>
      </c>
      <c r="B59" s="133">
        <f>_xlfn.MAXIFS(Activity!A:A,Activity!D:D,A59,Activity!R:R,"Yes")</f>
        <v>0</v>
      </c>
      <c r="C59" s="133" t="str">
        <f>IF(B59=0,"",VLOOKUP($B59,Activity!$A:$U,18,FALSE))</f>
        <v/>
      </c>
      <c r="D59" s="133" t="str">
        <f>IF(B59=0,"",VLOOKUP($B59,Activity!$A:$U,8,FALSE))</f>
        <v/>
      </c>
      <c r="E59" s="133" t="str">
        <f>IF(B59=0,"",VLOOKUP($B59,Activity!$A:$U,6,FALSE))</f>
        <v/>
      </c>
      <c r="F59" s="133" t="str">
        <f>IF(B59=0,"",VLOOKUP($B59,Activity!$A:$U,7,FALSE))</f>
        <v/>
      </c>
      <c r="G59" s="133" t="str">
        <f>IF(B59=0,"",VLOOKUP($B59,Activity!$A:$U,10,FALSE))</f>
        <v/>
      </c>
      <c r="H59" s="134" t="str">
        <f>IF(B59=0,"",VLOOKUP($B59,Activity!$A:$U,16,FALSE))</f>
        <v/>
      </c>
      <c r="I59" s="133" t="str">
        <f>IF(B59=0,"",VLOOKUP($B59,Activity!$A:$U,17,FALSE))</f>
        <v/>
      </c>
      <c r="J59" s="133" t="str">
        <f>IF(B59=0,"",IF(VLOOKUP($B59,Activity!$A:$U,20,FALSE)=0,"",VLOOKUP($B59,Activity!$A:$U,20,FALSE)))</f>
        <v/>
      </c>
      <c r="K59" s="133" t="str">
        <f>IF(B59=0,"",IF(VLOOKUP($B59,Activity!$A:$U,19,FALSE)=0,"",VLOOKUP($B59,Activity!$A:$U,19,FALSE)))</f>
        <v/>
      </c>
      <c r="L59" s="133" t="str">
        <f>IF(B59=0,"",IF(VLOOKUP($B59,Activity!$A:$U,20,FALSE)=0,"",VLOOKUP($B59,Activity!$A:$U,20,FALSE)))</f>
        <v/>
      </c>
      <c r="M59" s="133" t="str">
        <f>IF(B59=0,"",IF(VLOOKUP($B59,Activity!$A:$V,21,FALSE)=0,"",VLOOKUP($B59,Activity!$A:$V,21,FALSE)))</f>
        <v/>
      </c>
    </row>
    <row r="60" spans="1:13" x14ac:dyDescent="0.25">
      <c r="A60" s="133">
        <f t="shared" si="1"/>
        <v>54</v>
      </c>
      <c r="B60" s="133">
        <f>_xlfn.MAXIFS(Activity!A:A,Activity!D:D,A60,Activity!R:R,"Yes")</f>
        <v>0</v>
      </c>
      <c r="C60" s="133" t="str">
        <f>IF(B60=0,"",VLOOKUP($B60,Activity!$A:$U,18,FALSE))</f>
        <v/>
      </c>
      <c r="D60" s="133" t="str">
        <f>IF(B60=0,"",VLOOKUP($B60,Activity!$A:$U,8,FALSE))</f>
        <v/>
      </c>
      <c r="E60" s="133" t="str">
        <f>IF(B60=0,"",VLOOKUP($B60,Activity!$A:$U,6,FALSE))</f>
        <v/>
      </c>
      <c r="F60" s="133" t="str">
        <f>IF(B60=0,"",VLOOKUP($B60,Activity!$A:$U,7,FALSE))</f>
        <v/>
      </c>
      <c r="G60" s="133" t="str">
        <f>IF(B60=0,"",VLOOKUP($B60,Activity!$A:$U,10,FALSE))</f>
        <v/>
      </c>
      <c r="H60" s="134" t="str">
        <f>IF(B60=0,"",VLOOKUP($B60,Activity!$A:$U,16,FALSE))</f>
        <v/>
      </c>
      <c r="I60" s="133" t="str">
        <f>IF(B60=0,"",VLOOKUP($B60,Activity!$A:$U,17,FALSE))</f>
        <v/>
      </c>
      <c r="J60" s="133" t="str">
        <f>IF(B60=0,"",IF(VLOOKUP($B60,Activity!$A:$U,20,FALSE)=0,"",VLOOKUP($B60,Activity!$A:$U,20,FALSE)))</f>
        <v/>
      </c>
      <c r="K60" s="133" t="str">
        <f>IF(B60=0,"",IF(VLOOKUP($B60,Activity!$A:$U,19,FALSE)=0,"",VLOOKUP($B60,Activity!$A:$U,19,FALSE)))</f>
        <v/>
      </c>
      <c r="L60" s="133" t="str">
        <f>IF(B60=0,"",IF(VLOOKUP($B60,Activity!$A:$U,20,FALSE)=0,"",VLOOKUP($B60,Activity!$A:$U,20,FALSE)))</f>
        <v/>
      </c>
      <c r="M60" s="133" t="str">
        <f>IF(B60=0,"",IF(VLOOKUP($B60,Activity!$A:$V,21,FALSE)=0,"",VLOOKUP($B60,Activity!$A:$V,21,FALSE)))</f>
        <v/>
      </c>
    </row>
    <row r="61" spans="1:13" x14ac:dyDescent="0.25">
      <c r="A61" s="133">
        <f t="shared" si="1"/>
        <v>55</v>
      </c>
      <c r="B61" s="133">
        <f>_xlfn.MAXIFS(Activity!A:A,Activity!D:D,A61,Activity!R:R,"Yes")</f>
        <v>0</v>
      </c>
      <c r="C61" s="133" t="str">
        <f>IF(B61=0,"",VLOOKUP($B61,Activity!$A:$U,18,FALSE))</f>
        <v/>
      </c>
      <c r="D61" s="133" t="str">
        <f>IF(B61=0,"",VLOOKUP($B61,Activity!$A:$U,8,FALSE))</f>
        <v/>
      </c>
      <c r="E61" s="133" t="str">
        <f>IF(B61=0,"",VLOOKUP($B61,Activity!$A:$U,6,FALSE))</f>
        <v/>
      </c>
      <c r="F61" s="133" t="str">
        <f>IF(B61=0,"",VLOOKUP($B61,Activity!$A:$U,7,FALSE))</f>
        <v/>
      </c>
      <c r="G61" s="133" t="str">
        <f>IF(B61=0,"",VLOOKUP($B61,Activity!$A:$U,10,FALSE))</f>
        <v/>
      </c>
      <c r="H61" s="134" t="str">
        <f>IF(B61=0,"",VLOOKUP($B61,Activity!$A:$U,16,FALSE))</f>
        <v/>
      </c>
      <c r="I61" s="133" t="str">
        <f>IF(B61=0,"",VLOOKUP($B61,Activity!$A:$U,17,FALSE))</f>
        <v/>
      </c>
      <c r="J61" s="133" t="str">
        <f>IF(B61=0,"",IF(VLOOKUP($B61,Activity!$A:$U,20,FALSE)=0,"",VLOOKUP($B61,Activity!$A:$U,20,FALSE)))</f>
        <v/>
      </c>
      <c r="K61" s="133" t="str">
        <f>IF(B61=0,"",IF(VLOOKUP($B61,Activity!$A:$U,19,FALSE)=0,"",VLOOKUP($B61,Activity!$A:$U,19,FALSE)))</f>
        <v/>
      </c>
      <c r="L61" s="133" t="str">
        <f>IF(B61=0,"",IF(VLOOKUP($B61,Activity!$A:$U,20,FALSE)=0,"",VLOOKUP($B61,Activity!$A:$U,20,FALSE)))</f>
        <v/>
      </c>
      <c r="M61" s="133" t="str">
        <f>IF(B61=0,"",IF(VLOOKUP($B61,Activity!$A:$V,21,FALSE)=0,"",VLOOKUP($B61,Activity!$A:$V,21,FALSE)))</f>
        <v/>
      </c>
    </row>
    <row r="62" spans="1:13" x14ac:dyDescent="0.25">
      <c r="A62" s="133">
        <f t="shared" si="1"/>
        <v>56</v>
      </c>
      <c r="B62" s="133">
        <f>_xlfn.MAXIFS(Activity!A:A,Activity!D:D,A62,Activity!R:R,"Yes")</f>
        <v>0</v>
      </c>
      <c r="C62" s="133" t="str">
        <f>IF(B62=0,"",VLOOKUP($B62,Activity!$A:$U,18,FALSE))</f>
        <v/>
      </c>
      <c r="D62" s="133" t="str">
        <f>IF(B62=0,"",VLOOKUP($B62,Activity!$A:$U,8,FALSE))</f>
        <v/>
      </c>
      <c r="E62" s="133" t="str">
        <f>IF(B62=0,"",VLOOKUP($B62,Activity!$A:$U,6,FALSE))</f>
        <v/>
      </c>
      <c r="F62" s="133" t="str">
        <f>IF(B62=0,"",VLOOKUP($B62,Activity!$A:$U,7,FALSE))</f>
        <v/>
      </c>
      <c r="G62" s="133" t="str">
        <f>IF(B62=0,"",VLOOKUP($B62,Activity!$A:$U,10,FALSE))</f>
        <v/>
      </c>
      <c r="H62" s="134" t="str">
        <f>IF(B62=0,"",VLOOKUP($B62,Activity!$A:$U,16,FALSE))</f>
        <v/>
      </c>
      <c r="I62" s="133" t="str">
        <f>IF(B62=0,"",VLOOKUP($B62,Activity!$A:$U,17,FALSE))</f>
        <v/>
      </c>
      <c r="J62" s="133" t="str">
        <f>IF(B62=0,"",IF(VLOOKUP($B62,Activity!$A:$U,20,FALSE)=0,"",VLOOKUP($B62,Activity!$A:$U,20,FALSE)))</f>
        <v/>
      </c>
      <c r="K62" s="133" t="str">
        <f>IF(B62=0,"",IF(VLOOKUP($B62,Activity!$A:$U,19,FALSE)=0,"",VLOOKUP($B62,Activity!$A:$U,19,FALSE)))</f>
        <v/>
      </c>
      <c r="L62" s="133" t="str">
        <f>IF(B62=0,"",IF(VLOOKUP($B62,Activity!$A:$U,20,FALSE)=0,"",VLOOKUP($B62,Activity!$A:$U,20,FALSE)))</f>
        <v/>
      </c>
      <c r="M62" s="133" t="str">
        <f>IF(B62=0,"",IF(VLOOKUP($B62,Activity!$A:$V,21,FALSE)=0,"",VLOOKUP($B62,Activity!$A:$V,21,FALSE)))</f>
        <v/>
      </c>
    </row>
    <row r="63" spans="1:13" x14ac:dyDescent="0.25">
      <c r="A63" s="133">
        <f t="shared" si="1"/>
        <v>57</v>
      </c>
      <c r="B63" s="133">
        <f>_xlfn.MAXIFS(Activity!A:A,Activity!D:D,A63,Activity!R:R,"Yes")</f>
        <v>0</v>
      </c>
      <c r="C63" s="133" t="str">
        <f>IF(B63=0,"",VLOOKUP($B63,Activity!$A:$U,18,FALSE))</f>
        <v/>
      </c>
      <c r="D63" s="133" t="str">
        <f>IF(B63=0,"",VLOOKUP($B63,Activity!$A:$U,8,FALSE))</f>
        <v/>
      </c>
      <c r="E63" s="133" t="str">
        <f>IF(B63=0,"",VLOOKUP($B63,Activity!$A:$U,6,FALSE))</f>
        <v/>
      </c>
      <c r="F63" s="133" t="str">
        <f>IF(B63=0,"",VLOOKUP($B63,Activity!$A:$U,7,FALSE))</f>
        <v/>
      </c>
      <c r="G63" s="133" t="str">
        <f>IF(B63=0,"",VLOOKUP($B63,Activity!$A:$U,10,FALSE))</f>
        <v/>
      </c>
      <c r="H63" s="134" t="str">
        <f>IF(B63=0,"",VLOOKUP($B63,Activity!$A:$U,16,FALSE))</f>
        <v/>
      </c>
      <c r="I63" s="133" t="str">
        <f>IF(B63=0,"",VLOOKUP($B63,Activity!$A:$U,17,FALSE))</f>
        <v/>
      </c>
      <c r="J63" s="133" t="str">
        <f>IF(B63=0,"",IF(VLOOKUP($B63,Activity!$A:$U,20,FALSE)=0,"",VLOOKUP($B63,Activity!$A:$U,20,FALSE)))</f>
        <v/>
      </c>
      <c r="K63" s="133" t="str">
        <f>IF(B63=0,"",IF(VLOOKUP($B63,Activity!$A:$U,19,FALSE)=0,"",VLOOKUP($B63,Activity!$A:$U,19,FALSE)))</f>
        <v/>
      </c>
      <c r="L63" s="133" t="str">
        <f>IF(B63=0,"",IF(VLOOKUP($B63,Activity!$A:$U,20,FALSE)=0,"",VLOOKUP($B63,Activity!$A:$U,20,FALSE)))</f>
        <v/>
      </c>
      <c r="M63" s="133" t="str">
        <f>IF(B63=0,"",IF(VLOOKUP($B63,Activity!$A:$V,21,FALSE)=0,"",VLOOKUP($B63,Activity!$A:$V,21,FALSE)))</f>
        <v/>
      </c>
    </row>
    <row r="64" spans="1:13" x14ac:dyDescent="0.25">
      <c r="A64" s="133">
        <f t="shared" si="1"/>
        <v>58</v>
      </c>
      <c r="B64" s="133">
        <f>_xlfn.MAXIFS(Activity!A:A,Activity!D:D,A64,Activity!R:R,"Yes")</f>
        <v>0</v>
      </c>
      <c r="C64" s="133" t="str">
        <f>IF(B64=0,"",VLOOKUP($B64,Activity!$A:$U,18,FALSE))</f>
        <v/>
      </c>
      <c r="D64" s="133" t="str">
        <f>IF(B64=0,"",VLOOKUP($B64,Activity!$A:$U,8,FALSE))</f>
        <v/>
      </c>
      <c r="E64" s="133" t="str">
        <f>IF(B64=0,"",VLOOKUP($B64,Activity!$A:$U,6,FALSE))</f>
        <v/>
      </c>
      <c r="F64" s="133" t="str">
        <f>IF(B64=0,"",VLOOKUP($B64,Activity!$A:$U,7,FALSE))</f>
        <v/>
      </c>
      <c r="G64" s="133" t="str">
        <f>IF(B64=0,"",VLOOKUP($B64,Activity!$A:$U,10,FALSE))</f>
        <v/>
      </c>
      <c r="H64" s="134" t="str">
        <f>IF(B64=0,"",VLOOKUP($B64,Activity!$A:$U,16,FALSE))</f>
        <v/>
      </c>
      <c r="I64" s="133" t="str">
        <f>IF(B64=0,"",VLOOKUP($B64,Activity!$A:$U,17,FALSE))</f>
        <v/>
      </c>
      <c r="J64" s="133" t="str">
        <f>IF(B64=0,"",IF(VLOOKUP($B64,Activity!$A:$U,20,FALSE)=0,"",VLOOKUP($B64,Activity!$A:$U,20,FALSE)))</f>
        <v/>
      </c>
      <c r="K64" s="133" t="str">
        <f>IF(B64=0,"",IF(VLOOKUP($B64,Activity!$A:$U,19,FALSE)=0,"",VLOOKUP($B64,Activity!$A:$U,19,FALSE)))</f>
        <v/>
      </c>
      <c r="L64" s="133" t="str">
        <f>IF(B64=0,"",IF(VLOOKUP($B64,Activity!$A:$U,20,FALSE)=0,"",VLOOKUP($B64,Activity!$A:$U,20,FALSE)))</f>
        <v/>
      </c>
      <c r="M64" s="133" t="str">
        <f>IF(B64=0,"",IF(VLOOKUP($B64,Activity!$A:$V,21,FALSE)=0,"",VLOOKUP($B64,Activity!$A:$V,21,FALSE)))</f>
        <v/>
      </c>
    </row>
    <row r="65" spans="1:13" x14ac:dyDescent="0.25">
      <c r="A65" s="133">
        <f t="shared" si="1"/>
        <v>59</v>
      </c>
      <c r="B65" s="133">
        <f>_xlfn.MAXIFS(Activity!A:A,Activity!D:D,A65,Activity!R:R,"Yes")</f>
        <v>0</v>
      </c>
      <c r="C65" s="133" t="str">
        <f>IF(B65=0,"",VLOOKUP($B65,Activity!$A:$U,18,FALSE))</f>
        <v/>
      </c>
      <c r="D65" s="133" t="str">
        <f>IF(B65=0,"",VLOOKUP($B65,Activity!$A:$U,8,FALSE))</f>
        <v/>
      </c>
      <c r="E65" s="133" t="str">
        <f>IF(B65=0,"",VLOOKUP($B65,Activity!$A:$U,6,FALSE))</f>
        <v/>
      </c>
      <c r="F65" s="133" t="str">
        <f>IF(B65=0,"",VLOOKUP($B65,Activity!$A:$U,7,FALSE))</f>
        <v/>
      </c>
      <c r="G65" s="133" t="str">
        <f>IF(B65=0,"",VLOOKUP($B65,Activity!$A:$U,10,FALSE))</f>
        <v/>
      </c>
      <c r="H65" s="134" t="str">
        <f>IF(B65=0,"",VLOOKUP($B65,Activity!$A:$U,16,FALSE))</f>
        <v/>
      </c>
      <c r="I65" s="133" t="str">
        <f>IF(B65=0,"",VLOOKUP($B65,Activity!$A:$U,17,FALSE))</f>
        <v/>
      </c>
      <c r="J65" s="133" t="str">
        <f>IF(B65=0,"",IF(VLOOKUP($B65,Activity!$A:$U,20,FALSE)=0,"",VLOOKUP($B65,Activity!$A:$U,20,FALSE)))</f>
        <v/>
      </c>
      <c r="K65" s="133" t="str">
        <f>IF(B65=0,"",IF(VLOOKUP($B65,Activity!$A:$U,19,FALSE)=0,"",VLOOKUP($B65,Activity!$A:$U,19,FALSE)))</f>
        <v/>
      </c>
      <c r="L65" s="133" t="str">
        <f>IF(B65=0,"",IF(VLOOKUP($B65,Activity!$A:$U,20,FALSE)=0,"",VLOOKUP($B65,Activity!$A:$U,20,FALSE)))</f>
        <v/>
      </c>
      <c r="M65" s="133" t="str">
        <f>IF(B65=0,"",IF(VLOOKUP($B65,Activity!$A:$V,21,FALSE)=0,"",VLOOKUP($B65,Activity!$A:$V,21,FALSE)))</f>
        <v/>
      </c>
    </row>
    <row r="66" spans="1:13" x14ac:dyDescent="0.25">
      <c r="A66" s="133">
        <f t="shared" si="1"/>
        <v>60</v>
      </c>
      <c r="B66" s="133">
        <f>_xlfn.MAXIFS(Activity!A:A,Activity!D:D,A66,Activity!R:R,"Yes")</f>
        <v>0</v>
      </c>
      <c r="C66" s="133" t="str">
        <f>IF(B66=0,"",VLOOKUP($B66,Activity!$A:$U,18,FALSE))</f>
        <v/>
      </c>
      <c r="D66" s="133" t="str">
        <f>IF(B66=0,"",VLOOKUP($B66,Activity!$A:$U,8,FALSE))</f>
        <v/>
      </c>
      <c r="E66" s="133" t="str">
        <f>IF(B66=0,"",VLOOKUP($B66,Activity!$A:$U,6,FALSE))</f>
        <v/>
      </c>
      <c r="F66" s="133" t="str">
        <f>IF(B66=0,"",VLOOKUP($B66,Activity!$A:$U,7,FALSE))</f>
        <v/>
      </c>
      <c r="G66" s="133" t="str">
        <f>IF(B66=0,"",VLOOKUP($B66,Activity!$A:$U,10,FALSE))</f>
        <v/>
      </c>
      <c r="H66" s="134" t="str">
        <f>IF(B66=0,"",VLOOKUP($B66,Activity!$A:$U,16,FALSE))</f>
        <v/>
      </c>
      <c r="I66" s="133" t="str">
        <f>IF(B66=0,"",VLOOKUP($B66,Activity!$A:$U,17,FALSE))</f>
        <v/>
      </c>
      <c r="J66" s="133" t="str">
        <f>IF(B66=0,"",IF(VLOOKUP($B66,Activity!$A:$U,20,FALSE)=0,"",VLOOKUP($B66,Activity!$A:$U,20,FALSE)))</f>
        <v/>
      </c>
      <c r="K66" s="133" t="str">
        <f>IF(B66=0,"",IF(VLOOKUP($B66,Activity!$A:$U,19,FALSE)=0,"",VLOOKUP($B66,Activity!$A:$U,19,FALSE)))</f>
        <v/>
      </c>
      <c r="L66" s="133" t="str">
        <f>IF(B66=0,"",IF(VLOOKUP($B66,Activity!$A:$U,20,FALSE)=0,"",VLOOKUP($B66,Activity!$A:$U,20,FALSE)))</f>
        <v/>
      </c>
      <c r="M66" s="133" t="str">
        <f>IF(B66=0,"",IF(VLOOKUP($B66,Activity!$A:$V,21,FALSE)=0,"",VLOOKUP($B66,Activity!$A:$V,21,FALSE)))</f>
        <v/>
      </c>
    </row>
    <row r="67" spans="1:13" x14ac:dyDescent="0.25">
      <c r="A67" s="133">
        <f t="shared" si="1"/>
        <v>61</v>
      </c>
      <c r="B67" s="133">
        <f>_xlfn.MAXIFS(Activity!A:A,Activity!D:D,A67,Activity!R:R,"Yes")</f>
        <v>0</v>
      </c>
      <c r="C67" s="133" t="str">
        <f>IF(B67=0,"",VLOOKUP($B67,Activity!$A:$U,18,FALSE))</f>
        <v/>
      </c>
      <c r="D67" s="133" t="str">
        <f>IF(B67=0,"",VLOOKUP($B67,Activity!$A:$U,8,FALSE))</f>
        <v/>
      </c>
      <c r="E67" s="133" t="str">
        <f>IF(B67=0,"",VLOOKUP($B67,Activity!$A:$U,6,FALSE))</f>
        <v/>
      </c>
      <c r="F67" s="133" t="str">
        <f>IF(B67=0,"",VLOOKUP($B67,Activity!$A:$U,7,FALSE))</f>
        <v/>
      </c>
      <c r="G67" s="133" t="str">
        <f>IF(B67=0,"",VLOOKUP($B67,Activity!$A:$U,10,FALSE))</f>
        <v/>
      </c>
      <c r="H67" s="134" t="str">
        <f>IF(B67=0,"",VLOOKUP($B67,Activity!$A:$U,16,FALSE))</f>
        <v/>
      </c>
      <c r="I67" s="133" t="str">
        <f>IF(B67=0,"",VLOOKUP($B67,Activity!$A:$U,17,FALSE))</f>
        <v/>
      </c>
      <c r="J67" s="133" t="str">
        <f>IF(B67=0,"",IF(VLOOKUP($B67,Activity!$A:$U,20,FALSE)=0,"",VLOOKUP($B67,Activity!$A:$U,20,FALSE)))</f>
        <v/>
      </c>
      <c r="K67" s="133" t="str">
        <f>IF(B67=0,"",IF(VLOOKUP($B67,Activity!$A:$U,19,FALSE)=0,"",VLOOKUP($B67,Activity!$A:$U,19,FALSE)))</f>
        <v/>
      </c>
      <c r="L67" s="133" t="str">
        <f>IF(B67=0,"",IF(VLOOKUP($B67,Activity!$A:$U,20,FALSE)=0,"",VLOOKUP($B67,Activity!$A:$U,20,FALSE)))</f>
        <v/>
      </c>
      <c r="M67" s="133" t="str">
        <f>IF(B67=0,"",IF(VLOOKUP($B67,Activity!$A:$V,21,FALSE)=0,"",VLOOKUP($B67,Activity!$A:$V,21,FALSE)))</f>
        <v/>
      </c>
    </row>
    <row r="68" spans="1:13" x14ac:dyDescent="0.25">
      <c r="A68" s="133">
        <f t="shared" si="1"/>
        <v>62</v>
      </c>
      <c r="B68" s="133">
        <f>_xlfn.MAXIFS(Activity!A:A,Activity!D:D,A68,Activity!R:R,"Yes")</f>
        <v>0</v>
      </c>
      <c r="C68" s="133" t="str">
        <f>IF(B68=0,"",VLOOKUP($B68,Activity!$A:$U,18,FALSE))</f>
        <v/>
      </c>
      <c r="D68" s="133" t="str">
        <f>IF(B68=0,"",VLOOKUP($B68,Activity!$A:$U,8,FALSE))</f>
        <v/>
      </c>
      <c r="E68" s="133" t="str">
        <f>IF(B68=0,"",VLOOKUP($B68,Activity!$A:$U,6,FALSE))</f>
        <v/>
      </c>
      <c r="F68" s="133" t="str">
        <f>IF(B68=0,"",VLOOKUP($B68,Activity!$A:$U,7,FALSE))</f>
        <v/>
      </c>
      <c r="G68" s="133" t="str">
        <f>IF(B610=0,"",VLOOKUP($B610,Activity!$A:$U,10,FALSE))</f>
        <v/>
      </c>
      <c r="H68" s="134" t="str">
        <f>IF(B68=0,"",VLOOKUP($B68,Activity!$A:$U,16,FALSE))</f>
        <v/>
      </c>
      <c r="I68" s="133" t="str">
        <f>IF(B68=0,"",VLOOKUP($B68,Activity!$A:$U,17,FALSE))</f>
        <v/>
      </c>
      <c r="J68" s="133" t="str">
        <f>IF(B68=0,"",IF(VLOOKUP($B68,Activity!$A:$U,20,FALSE)=0,"",VLOOKUP($B68,Activity!$A:$U,20,FALSE)))</f>
        <v/>
      </c>
      <c r="K68" s="133" t="str">
        <f>IF(B68=0,"",IF(VLOOKUP($B68,Activity!$A:$U,19,FALSE)=0,"",VLOOKUP($B68,Activity!$A:$U,19,FALSE)))</f>
        <v/>
      </c>
      <c r="L68" s="133" t="str">
        <f>IF(B68=0,"",IF(VLOOKUP($B68,Activity!$A:$U,20,FALSE)=0,"",VLOOKUP($B68,Activity!$A:$U,20,FALSE)))</f>
        <v/>
      </c>
      <c r="M68" s="133" t="str">
        <f>IF(B68=0,"",IF(VLOOKUP($B68,Activity!$A:$V,21,FALSE)=0,"",VLOOKUP($B68,Activity!$A:$V,21,FALSE)))</f>
        <v/>
      </c>
    </row>
    <row r="69" spans="1:13" x14ac:dyDescent="0.25">
      <c r="A69" s="133">
        <f t="shared" si="1"/>
        <v>63</v>
      </c>
      <c r="B69" s="133">
        <f>_xlfn.MAXIFS(Activity!A:A,Activity!D:D,A69,Activity!R:R,"Yes")</f>
        <v>0</v>
      </c>
      <c r="C69" s="133" t="str">
        <f>IF(B69=0,"",VLOOKUP($B69,Activity!$A:$U,18,FALSE))</f>
        <v/>
      </c>
      <c r="D69" s="133" t="str">
        <f>IF(B69=0,"",VLOOKUP($B69,Activity!$A:$U,8,FALSE))</f>
        <v/>
      </c>
      <c r="E69" s="133" t="str">
        <f>IF(B69=0,"",VLOOKUP($B69,Activity!$A:$U,6,FALSE))</f>
        <v/>
      </c>
      <c r="F69" s="133" t="str">
        <f>IF(B69=0,"",VLOOKUP($B69,Activity!$A:$U,7,FALSE))</f>
        <v/>
      </c>
      <c r="G69" s="133" t="str">
        <f>IF(B69=0,"",VLOOKUP($B69,Activity!$A:$U,10,FALSE))</f>
        <v/>
      </c>
      <c r="H69" s="134" t="str">
        <f>IF(B69=0,"",VLOOKUP($B69,Activity!$A:$U,16,FALSE))</f>
        <v/>
      </c>
      <c r="I69" s="133" t="str">
        <f>IF(B69=0,"",VLOOKUP($B69,Activity!$A:$U,17,FALSE))</f>
        <v/>
      </c>
      <c r="J69" s="133" t="str">
        <f>IF(B69=0,"",IF(VLOOKUP($B69,Activity!$A:$U,20,FALSE)=0,"",VLOOKUP($B69,Activity!$A:$U,20,FALSE)))</f>
        <v/>
      </c>
      <c r="K69" s="133" t="str">
        <f>IF(B69=0,"",IF(VLOOKUP($B69,Activity!$A:$U,19,FALSE)=0,"",VLOOKUP($B69,Activity!$A:$U,19,FALSE)))</f>
        <v/>
      </c>
      <c r="L69" s="133" t="str">
        <f>IF(B69=0,"",IF(VLOOKUP($B69,Activity!$A:$U,20,FALSE)=0,"",VLOOKUP($B69,Activity!$A:$U,20,FALSE)))</f>
        <v/>
      </c>
      <c r="M69" s="133" t="str">
        <f>IF(B69=0,"",IF(VLOOKUP($B69,Activity!$A:$V,21,FALSE)=0,"",VLOOKUP($B69,Activity!$A:$V,21,FALSE)))</f>
        <v/>
      </c>
    </row>
    <row r="70" spans="1:13" x14ac:dyDescent="0.25">
      <c r="A70" s="133">
        <f t="shared" si="1"/>
        <v>64</v>
      </c>
      <c r="B70" s="133">
        <f>_xlfn.MAXIFS(Activity!A:A,Activity!D:D,A70,Activity!R:R,"Yes")</f>
        <v>0</v>
      </c>
      <c r="C70" s="133" t="str">
        <f>IF(B70=0,"",VLOOKUP($B70,Activity!$A:$U,18,FALSE))</f>
        <v/>
      </c>
      <c r="D70" s="133" t="str">
        <f>IF(B70=0,"",VLOOKUP($B70,Activity!$A:$U,8,FALSE))</f>
        <v/>
      </c>
      <c r="E70" s="133" t="str">
        <f>IF(B70=0,"",VLOOKUP($B70,Activity!$A:$U,6,FALSE))</f>
        <v/>
      </c>
      <c r="F70" s="133" t="str">
        <f>IF(B70=0,"",VLOOKUP($B70,Activity!$A:$U,7,FALSE))</f>
        <v/>
      </c>
      <c r="G70" s="133" t="str">
        <f>IF(B70=0,"",VLOOKUP($B70,Activity!$A:$U,10,FALSE))</f>
        <v/>
      </c>
      <c r="H70" s="134" t="str">
        <f>IF(B70=0,"",VLOOKUP($B70,Activity!$A:$U,16,FALSE))</f>
        <v/>
      </c>
      <c r="I70" s="133" t="str">
        <f>IF(B70=0,"",VLOOKUP($B70,Activity!$A:$U,17,FALSE))</f>
        <v/>
      </c>
      <c r="J70" s="133" t="str">
        <f>IF(B70=0,"",IF(VLOOKUP($B70,Activity!$A:$U,20,FALSE)=0,"",VLOOKUP($B70,Activity!$A:$U,20,FALSE)))</f>
        <v/>
      </c>
      <c r="K70" s="133" t="str">
        <f>IF(B70=0,"",IF(VLOOKUP($B70,Activity!$A:$U,19,FALSE)=0,"",VLOOKUP($B70,Activity!$A:$U,19,FALSE)))</f>
        <v/>
      </c>
      <c r="L70" s="133" t="str">
        <f>IF(B70=0,"",IF(VLOOKUP($B70,Activity!$A:$U,20,FALSE)=0,"",VLOOKUP($B70,Activity!$A:$U,20,FALSE)))</f>
        <v/>
      </c>
      <c r="M70" s="133" t="str">
        <f>IF(B70=0,"",IF(VLOOKUP($B70,Activity!$A:$V,21,FALSE)=0,"",VLOOKUP($B70,Activity!$A:$V,21,FALSE)))</f>
        <v/>
      </c>
    </row>
    <row r="71" spans="1:13" x14ac:dyDescent="0.25">
      <c r="A71" s="133">
        <f t="shared" si="1"/>
        <v>65</v>
      </c>
      <c r="B71" s="133">
        <f>_xlfn.MAXIFS(Activity!A:A,Activity!D:D,A71,Activity!R:R,"Yes")</f>
        <v>0</v>
      </c>
      <c r="C71" s="133" t="str">
        <f>IF(B71=0,"",VLOOKUP($B71,Activity!$A:$U,18,FALSE))</f>
        <v/>
      </c>
      <c r="D71" s="133" t="str">
        <f>IF(B71=0,"",VLOOKUP($B71,Activity!$A:$U,8,FALSE))</f>
        <v/>
      </c>
      <c r="E71" s="133" t="str">
        <f>IF(B71=0,"",VLOOKUP($B71,Activity!$A:$U,6,FALSE))</f>
        <v/>
      </c>
      <c r="F71" s="133" t="str">
        <f>IF(B71=0,"",VLOOKUP($B71,Activity!$A:$U,7,FALSE))</f>
        <v/>
      </c>
      <c r="G71" s="133" t="str">
        <f>IF(B71=0,"",VLOOKUP($B71,Activity!$A:$U,10,FALSE))</f>
        <v/>
      </c>
      <c r="H71" s="134" t="str">
        <f>IF(B71=0,"",VLOOKUP($B71,Activity!$A:$U,16,FALSE))</f>
        <v/>
      </c>
      <c r="I71" s="133" t="str">
        <f>IF(B71=0,"",VLOOKUP($B71,Activity!$A:$U,17,FALSE))</f>
        <v/>
      </c>
      <c r="J71" s="133" t="str">
        <f>IF(B71=0,"",IF(VLOOKUP($B71,Activity!$A:$U,20,FALSE)=0,"",VLOOKUP($B71,Activity!$A:$U,20,FALSE)))</f>
        <v/>
      </c>
      <c r="K71" s="133" t="str">
        <f>IF(B71=0,"",IF(VLOOKUP($B71,Activity!$A:$U,19,FALSE)=0,"",VLOOKUP($B71,Activity!$A:$U,19,FALSE)))</f>
        <v/>
      </c>
      <c r="L71" s="133" t="str">
        <f>IF(B71=0,"",IF(VLOOKUP($B71,Activity!$A:$U,20,FALSE)=0,"",VLOOKUP($B71,Activity!$A:$U,20,FALSE)))</f>
        <v/>
      </c>
      <c r="M71" s="133" t="str">
        <f>IF(B71=0,"",IF(VLOOKUP($B71,Activity!$A:$V,21,FALSE)=0,"",VLOOKUP($B71,Activity!$A:$V,21,FALSE)))</f>
        <v/>
      </c>
    </row>
    <row r="72" spans="1:13" x14ac:dyDescent="0.25">
      <c r="A72" s="133">
        <f t="shared" si="1"/>
        <v>66</v>
      </c>
      <c r="B72" s="133">
        <f>_xlfn.MAXIFS(Activity!A:A,Activity!D:D,A72,Activity!R:R,"Yes")</f>
        <v>0</v>
      </c>
      <c r="C72" s="133" t="str">
        <f>IF(B72=0,"",VLOOKUP($B72,Activity!$A:$U,18,FALSE))</f>
        <v/>
      </c>
      <c r="D72" s="133" t="str">
        <f>IF(B72=0,"",VLOOKUP($B72,Activity!$A:$U,8,FALSE))</f>
        <v/>
      </c>
      <c r="E72" s="133" t="str">
        <f>IF(B72=0,"",VLOOKUP($B72,Activity!$A:$U,6,FALSE))</f>
        <v/>
      </c>
      <c r="F72" s="133" t="str">
        <f>IF(B72=0,"",VLOOKUP($B72,Activity!$A:$U,7,FALSE))</f>
        <v/>
      </c>
      <c r="G72" s="133" t="str">
        <f>IF(B72=0,"",VLOOKUP($B72,Activity!$A:$U,10,FALSE))</f>
        <v/>
      </c>
      <c r="H72" s="134" t="str">
        <f>IF(B72=0,"",VLOOKUP($B72,Activity!$A:$U,16,FALSE))</f>
        <v/>
      </c>
      <c r="I72" s="133" t="str">
        <f>IF(B72=0,"",VLOOKUP($B72,Activity!$A:$U,17,FALSE))</f>
        <v/>
      </c>
      <c r="J72" s="133" t="str">
        <f>IF(B72=0,"",IF(VLOOKUP($B72,Activity!$A:$U,20,FALSE)=0,"",VLOOKUP($B72,Activity!$A:$U,20,FALSE)))</f>
        <v/>
      </c>
      <c r="K72" s="133" t="str">
        <f>IF(B72=0,"",IF(VLOOKUP($B72,Activity!$A:$U,19,FALSE)=0,"",VLOOKUP($B72,Activity!$A:$U,19,FALSE)))</f>
        <v/>
      </c>
      <c r="L72" s="133" t="str">
        <f>IF(B72=0,"",IF(VLOOKUP($B72,Activity!$A:$U,20,FALSE)=0,"",VLOOKUP($B72,Activity!$A:$U,20,FALSE)))</f>
        <v/>
      </c>
      <c r="M72" s="133" t="str">
        <f>IF(B72=0,"",IF(VLOOKUP($B72,Activity!$A:$V,21,FALSE)=0,"",VLOOKUP($B72,Activity!$A:$V,21,FALSE)))</f>
        <v/>
      </c>
    </row>
    <row r="73" spans="1:13" x14ac:dyDescent="0.25">
      <c r="A73" s="133">
        <f t="shared" si="1"/>
        <v>67</v>
      </c>
      <c r="B73" s="133">
        <f>_xlfn.MAXIFS(Activity!A:A,Activity!D:D,A73,Activity!R:R,"Yes")</f>
        <v>0</v>
      </c>
      <c r="C73" s="133" t="str">
        <f>IF(B73=0,"",VLOOKUP($B73,Activity!$A:$U,18,FALSE))</f>
        <v/>
      </c>
      <c r="D73" s="133" t="str">
        <f>IF(B73=0,"",VLOOKUP($B73,Activity!$A:$U,8,FALSE))</f>
        <v/>
      </c>
      <c r="E73" s="133" t="str">
        <f>IF(B73=0,"",VLOOKUP($B73,Activity!$A:$U,6,FALSE))</f>
        <v/>
      </c>
      <c r="F73" s="133" t="str">
        <f>IF(B73=0,"",VLOOKUP($B73,Activity!$A:$U,7,FALSE))</f>
        <v/>
      </c>
      <c r="G73" s="133" t="str">
        <f>IF(B73=0,"",VLOOKUP($B73,Activity!$A:$U,10,FALSE))</f>
        <v/>
      </c>
      <c r="H73" s="134" t="str">
        <f>IF(B73=0,"",VLOOKUP($B73,Activity!$A:$U,16,FALSE))</f>
        <v/>
      </c>
      <c r="I73" s="133" t="str">
        <f>IF(B73=0,"",VLOOKUP($B73,Activity!$A:$U,17,FALSE))</f>
        <v/>
      </c>
      <c r="J73" s="133" t="str">
        <f>IF(B73=0,"",IF(VLOOKUP($B73,Activity!$A:$U,20,FALSE)=0,"",VLOOKUP($B73,Activity!$A:$U,20,FALSE)))</f>
        <v/>
      </c>
      <c r="K73" s="133" t="str">
        <f>IF(B73=0,"",IF(VLOOKUP($B73,Activity!$A:$U,19,FALSE)=0,"",VLOOKUP($B73,Activity!$A:$U,19,FALSE)))</f>
        <v/>
      </c>
      <c r="L73" s="133" t="str">
        <f>IF(B73=0,"",IF(VLOOKUP($B73,Activity!$A:$U,20,FALSE)=0,"",VLOOKUP($B73,Activity!$A:$U,20,FALSE)))</f>
        <v/>
      </c>
      <c r="M73" s="133" t="str">
        <f>IF(B73=0,"",IF(VLOOKUP($B73,Activity!$A:$V,21,FALSE)=0,"",VLOOKUP($B73,Activity!$A:$V,21,FALSE)))</f>
        <v/>
      </c>
    </row>
    <row r="74" spans="1:13" x14ac:dyDescent="0.25">
      <c r="A74" s="133">
        <f t="shared" si="1"/>
        <v>68</v>
      </c>
      <c r="B74" s="133">
        <f>_xlfn.MAXIFS(Activity!A:A,Activity!D:D,A74,Activity!R:R,"Yes")</f>
        <v>0</v>
      </c>
      <c r="C74" s="133" t="str">
        <f>IF(B74=0,"",VLOOKUP($B74,Activity!$A:$U,18,FALSE))</f>
        <v/>
      </c>
      <c r="D74" s="133" t="str">
        <f>IF(B74=0,"",VLOOKUP($B74,Activity!$A:$U,8,FALSE))</f>
        <v/>
      </c>
      <c r="E74" s="133" t="str">
        <f>IF(B74=0,"",VLOOKUP($B74,Activity!$A:$U,6,FALSE))</f>
        <v/>
      </c>
      <c r="F74" s="133" t="str">
        <f>IF(B74=0,"",VLOOKUP($B74,Activity!$A:$U,7,FALSE))</f>
        <v/>
      </c>
      <c r="G74" s="133" t="str">
        <f>IF(B74=0,"",VLOOKUP($B74,Activity!$A:$U,10,FALSE))</f>
        <v/>
      </c>
      <c r="H74" s="134" t="str">
        <f>IF(B74=0,"",VLOOKUP($B74,Activity!$A:$U,16,FALSE))</f>
        <v/>
      </c>
      <c r="I74" s="133" t="str">
        <f>IF(B74=0,"",VLOOKUP($B74,Activity!$A:$U,17,FALSE))</f>
        <v/>
      </c>
      <c r="J74" s="133" t="str">
        <f>IF(B74=0,"",IF(VLOOKUP($B74,Activity!$A:$U,20,FALSE)=0,"",VLOOKUP($B74,Activity!$A:$U,20,FALSE)))</f>
        <v/>
      </c>
      <c r="K74" s="133" t="str">
        <f>IF(B74=0,"",IF(VLOOKUP($B74,Activity!$A:$U,19,FALSE)=0,"",VLOOKUP($B74,Activity!$A:$U,19,FALSE)))</f>
        <v/>
      </c>
      <c r="L74" s="133" t="str">
        <f>IF(B74=0,"",IF(VLOOKUP($B74,Activity!$A:$U,20,FALSE)=0,"",VLOOKUP($B74,Activity!$A:$U,20,FALSE)))</f>
        <v/>
      </c>
      <c r="M74" s="133" t="str">
        <f>IF(B74=0,"",IF(VLOOKUP($B74,Activity!$A:$V,21,FALSE)=0,"",VLOOKUP($B74,Activity!$A:$V,21,FALSE)))</f>
        <v/>
      </c>
    </row>
    <row r="75" spans="1:13" x14ac:dyDescent="0.25">
      <c r="A75" s="133">
        <f t="shared" si="1"/>
        <v>69</v>
      </c>
      <c r="B75" s="133">
        <f>_xlfn.MAXIFS(Activity!A:A,Activity!D:D,A75,Activity!R:R,"Yes")</f>
        <v>0</v>
      </c>
      <c r="C75" s="133" t="str">
        <f>IF(B75=0,"",VLOOKUP($B75,Activity!$A:$U,18,FALSE))</f>
        <v/>
      </c>
      <c r="D75" s="133" t="str">
        <f>IF(B75=0,"",VLOOKUP($B75,Activity!$A:$U,8,FALSE))</f>
        <v/>
      </c>
      <c r="E75" s="133" t="str">
        <f>IF(B75=0,"",VLOOKUP($B75,Activity!$A:$U,6,FALSE))</f>
        <v/>
      </c>
      <c r="F75" s="133" t="str">
        <f>IF(B75=0,"",VLOOKUP($B75,Activity!$A:$U,7,FALSE))</f>
        <v/>
      </c>
      <c r="G75" s="133" t="str">
        <f>IF(B75=0,"",VLOOKUP($B75,Activity!$A:$U,10,FALSE))</f>
        <v/>
      </c>
      <c r="H75" s="134" t="str">
        <f>IF(B75=0,"",VLOOKUP($B75,Activity!$A:$U,16,FALSE))</f>
        <v/>
      </c>
      <c r="I75" s="133" t="str">
        <f>IF(B75=0,"",VLOOKUP($B75,Activity!$A:$U,17,FALSE))</f>
        <v/>
      </c>
      <c r="J75" s="133" t="str">
        <f>IF(B75=0,"",IF(VLOOKUP($B75,Activity!$A:$U,20,FALSE)=0,"",VLOOKUP($B75,Activity!$A:$U,20,FALSE)))</f>
        <v/>
      </c>
      <c r="K75" s="133" t="str">
        <f>IF(B75=0,"",IF(VLOOKUP($B75,Activity!$A:$U,19,FALSE)=0,"",VLOOKUP($B75,Activity!$A:$U,19,FALSE)))</f>
        <v/>
      </c>
      <c r="L75" s="133" t="str">
        <f>IF(B75=0,"",IF(VLOOKUP($B75,Activity!$A:$U,20,FALSE)=0,"",VLOOKUP($B75,Activity!$A:$U,20,FALSE)))</f>
        <v/>
      </c>
      <c r="M75" s="133" t="str">
        <f>IF(B75=0,"",IF(VLOOKUP($B75,Activity!$A:$V,21,FALSE)=0,"",VLOOKUP($B75,Activity!$A:$V,21,FALSE)))</f>
        <v/>
      </c>
    </row>
    <row r="76" spans="1:13" x14ac:dyDescent="0.25">
      <c r="A76" s="133">
        <f t="shared" si="1"/>
        <v>70</v>
      </c>
      <c r="B76" s="133">
        <f>_xlfn.MAXIFS(Activity!A:A,Activity!D:D,A76,Activity!R:R,"Yes")</f>
        <v>0</v>
      </c>
      <c r="C76" s="133" t="str">
        <f>IF(B76=0,"",VLOOKUP($B76,Activity!$A:$U,18,FALSE))</f>
        <v/>
      </c>
      <c r="D76" s="133" t="str">
        <f>IF(B76=0,"",VLOOKUP($B76,Activity!$A:$U,8,FALSE))</f>
        <v/>
      </c>
      <c r="E76" s="133" t="str">
        <f>IF(B76=0,"",VLOOKUP($B76,Activity!$A:$U,6,FALSE))</f>
        <v/>
      </c>
      <c r="F76" s="133" t="str">
        <f>IF(B76=0,"",VLOOKUP($B76,Activity!$A:$U,7,FALSE))</f>
        <v/>
      </c>
      <c r="G76" s="133" t="str">
        <f>IF(B76=0,"",VLOOKUP($B76,Activity!$A:$U,10,FALSE))</f>
        <v/>
      </c>
      <c r="H76" s="134" t="str">
        <f>IF(B76=0,"",VLOOKUP($B76,Activity!$A:$U,16,FALSE))</f>
        <v/>
      </c>
      <c r="I76" s="133" t="str">
        <f>IF(B76=0,"",VLOOKUP($B76,Activity!$A:$U,17,FALSE))</f>
        <v/>
      </c>
      <c r="J76" s="133" t="str">
        <f>IF(B76=0,"",IF(VLOOKUP($B76,Activity!$A:$U,20,FALSE)=0,"",VLOOKUP($B76,Activity!$A:$U,20,FALSE)))</f>
        <v/>
      </c>
      <c r="K76" s="133" t="str">
        <f>IF(B76=0,"",IF(VLOOKUP($B76,Activity!$A:$U,19,FALSE)=0,"",VLOOKUP($B76,Activity!$A:$U,19,FALSE)))</f>
        <v/>
      </c>
      <c r="L76" s="133" t="str">
        <f>IF(B76=0,"",IF(VLOOKUP($B76,Activity!$A:$U,20,FALSE)=0,"",VLOOKUP($B76,Activity!$A:$U,20,FALSE)))</f>
        <v/>
      </c>
      <c r="M76" s="133" t="str">
        <f>IF(B76=0,"",IF(VLOOKUP($B76,Activity!$A:$V,21,FALSE)=0,"",VLOOKUP($B76,Activity!$A:$V,21,FALSE)))</f>
        <v/>
      </c>
    </row>
    <row r="77" spans="1:13" x14ac:dyDescent="0.25">
      <c r="A77" s="133">
        <f t="shared" si="1"/>
        <v>71</v>
      </c>
      <c r="B77" s="133">
        <f>_xlfn.MAXIFS(Activity!A:A,Activity!D:D,A77,Activity!R:R,"Yes")</f>
        <v>0</v>
      </c>
      <c r="C77" s="133" t="str">
        <f>IF(B77=0,"",VLOOKUP($B77,Activity!$A:$U,18,FALSE))</f>
        <v/>
      </c>
      <c r="D77" s="133" t="str">
        <f>IF(B77=0,"",VLOOKUP($B77,Activity!$A:$U,8,FALSE))</f>
        <v/>
      </c>
      <c r="E77" s="133" t="str">
        <f>IF(B77=0,"",VLOOKUP($B77,Activity!$A:$U,6,FALSE))</f>
        <v/>
      </c>
      <c r="F77" s="133" t="str">
        <f>IF(B77=0,"",VLOOKUP($B77,Activity!$A:$U,7,FALSE))</f>
        <v/>
      </c>
      <c r="G77" s="133" t="str">
        <f>IF(B77=0,"",VLOOKUP($B77,Activity!$A:$U,10,FALSE))</f>
        <v/>
      </c>
      <c r="H77" s="134" t="str">
        <f>IF(B77=0,"",VLOOKUP($B77,Activity!$A:$U,16,FALSE))</f>
        <v/>
      </c>
      <c r="I77" s="133" t="str">
        <f>IF(B77=0,"",VLOOKUP($B77,Activity!$A:$U,17,FALSE))</f>
        <v/>
      </c>
      <c r="J77" s="133" t="str">
        <f>IF(B77=0,"",IF(VLOOKUP($B77,Activity!$A:$U,20,FALSE)=0,"",VLOOKUP($B77,Activity!$A:$U,20,FALSE)))</f>
        <v/>
      </c>
      <c r="K77" s="133" t="str">
        <f>IF(B77=0,"",IF(VLOOKUP($B77,Activity!$A:$U,19,FALSE)=0,"",VLOOKUP($B77,Activity!$A:$U,19,FALSE)))</f>
        <v/>
      </c>
      <c r="L77" s="133" t="str">
        <f>IF(B77=0,"",IF(VLOOKUP($B77,Activity!$A:$U,20,FALSE)=0,"",VLOOKUP($B77,Activity!$A:$U,20,FALSE)))</f>
        <v/>
      </c>
      <c r="M77" s="133" t="str">
        <f>IF(B77=0,"",IF(VLOOKUP($B77,Activity!$A:$V,21,FALSE)=0,"",VLOOKUP($B77,Activity!$A:$V,21,FALSE)))</f>
        <v/>
      </c>
    </row>
    <row r="78" spans="1:13" x14ac:dyDescent="0.25">
      <c r="A78" s="133">
        <f t="shared" si="1"/>
        <v>72</v>
      </c>
      <c r="B78" s="133">
        <f>_xlfn.MAXIFS(Activity!A:A,Activity!D:D,A78,Activity!R:R,"Yes")</f>
        <v>0</v>
      </c>
      <c r="C78" s="133" t="str">
        <f>IF(B78=0,"",VLOOKUP($B78,Activity!$A:$U,18,FALSE))</f>
        <v/>
      </c>
      <c r="D78" s="133" t="str">
        <f>IF(B78=0,"",VLOOKUP($B78,Activity!$A:$U,8,FALSE))</f>
        <v/>
      </c>
      <c r="E78" s="133" t="str">
        <f>IF(B78=0,"",VLOOKUP($B78,Activity!$A:$U,6,FALSE))</f>
        <v/>
      </c>
      <c r="F78" s="133" t="str">
        <f>IF(B78=0,"",VLOOKUP($B78,Activity!$A:$U,7,FALSE))</f>
        <v/>
      </c>
      <c r="G78" s="133" t="str">
        <f>IF(B710=0,"",VLOOKUP($B710,Activity!$A:$U,10,FALSE))</f>
        <v/>
      </c>
      <c r="H78" s="134" t="str">
        <f>IF(B78=0,"",VLOOKUP($B78,Activity!$A:$U,16,FALSE))</f>
        <v/>
      </c>
      <c r="I78" s="133" t="str">
        <f>IF(B78=0,"",VLOOKUP($B78,Activity!$A:$U,17,FALSE))</f>
        <v/>
      </c>
      <c r="J78" s="133" t="str">
        <f>IF(B78=0,"",IF(VLOOKUP($B78,Activity!$A:$U,20,FALSE)=0,"",VLOOKUP($B78,Activity!$A:$U,20,FALSE)))</f>
        <v/>
      </c>
      <c r="K78" s="133" t="str">
        <f>IF(B78=0,"",IF(VLOOKUP($B78,Activity!$A:$U,19,FALSE)=0,"",VLOOKUP($B78,Activity!$A:$U,19,FALSE)))</f>
        <v/>
      </c>
      <c r="L78" s="133" t="str">
        <f>IF(B78=0,"",IF(VLOOKUP($B78,Activity!$A:$U,20,FALSE)=0,"",VLOOKUP($B78,Activity!$A:$U,20,FALSE)))</f>
        <v/>
      </c>
      <c r="M78" s="133" t="str">
        <f>IF(B78=0,"",IF(VLOOKUP($B78,Activity!$A:$V,21,FALSE)=0,"",VLOOKUP($B78,Activity!$A:$V,21,FALSE)))</f>
        <v/>
      </c>
    </row>
    <row r="79" spans="1:13" x14ac:dyDescent="0.25">
      <c r="A79" s="133">
        <f t="shared" si="1"/>
        <v>73</v>
      </c>
      <c r="B79" s="133">
        <f>_xlfn.MAXIFS(Activity!A:A,Activity!D:D,A79,Activity!R:R,"Yes")</f>
        <v>0</v>
      </c>
      <c r="C79" s="133" t="str">
        <f>IF(B79=0,"",VLOOKUP($B79,Activity!$A:$U,18,FALSE))</f>
        <v/>
      </c>
      <c r="D79" s="133" t="str">
        <f>IF(B79=0,"",VLOOKUP($B79,Activity!$A:$U,8,FALSE))</f>
        <v/>
      </c>
      <c r="E79" s="133" t="str">
        <f>IF(B79=0,"",VLOOKUP($B79,Activity!$A:$U,6,FALSE))</f>
        <v/>
      </c>
      <c r="F79" s="133" t="str">
        <f>IF(B79=0,"",VLOOKUP($B79,Activity!$A:$U,7,FALSE))</f>
        <v/>
      </c>
      <c r="G79" s="133" t="str">
        <f>IF(B79=0,"",VLOOKUP($B79,Activity!$A:$U,10,FALSE))</f>
        <v/>
      </c>
      <c r="H79" s="134" t="str">
        <f>IF(B79=0,"",VLOOKUP($B79,Activity!$A:$U,16,FALSE))</f>
        <v/>
      </c>
      <c r="I79" s="133" t="str">
        <f>IF(B79=0,"",VLOOKUP($B79,Activity!$A:$U,17,FALSE))</f>
        <v/>
      </c>
      <c r="J79" s="133" t="str">
        <f>IF(B79=0,"",IF(VLOOKUP($B79,Activity!$A:$U,20,FALSE)=0,"",VLOOKUP($B79,Activity!$A:$U,20,FALSE)))</f>
        <v/>
      </c>
      <c r="K79" s="133" t="str">
        <f>IF(B79=0,"",IF(VLOOKUP($B79,Activity!$A:$U,19,FALSE)=0,"",VLOOKUP($B79,Activity!$A:$U,19,FALSE)))</f>
        <v/>
      </c>
      <c r="L79" s="133" t="str">
        <f>IF(B79=0,"",IF(VLOOKUP($B79,Activity!$A:$U,20,FALSE)=0,"",VLOOKUP($B79,Activity!$A:$U,20,FALSE)))</f>
        <v/>
      </c>
      <c r="M79" s="133" t="str">
        <f>IF(B79=0,"",IF(VLOOKUP($B79,Activity!$A:$V,21,FALSE)=0,"",VLOOKUP($B79,Activity!$A:$V,21,FALSE)))</f>
        <v/>
      </c>
    </row>
    <row r="80" spans="1:13" x14ac:dyDescent="0.25">
      <c r="A80" s="133">
        <f t="shared" si="1"/>
        <v>74</v>
      </c>
      <c r="B80" s="133">
        <f>_xlfn.MAXIFS(Activity!A:A,Activity!D:D,A80,Activity!R:R,"Yes")</f>
        <v>0</v>
      </c>
      <c r="C80" s="133" t="str">
        <f>IF(B80=0,"",VLOOKUP($B80,Activity!$A:$U,18,FALSE))</f>
        <v/>
      </c>
      <c r="D80" s="133" t="str">
        <f>IF(B80=0,"",VLOOKUP($B80,Activity!$A:$U,8,FALSE))</f>
        <v/>
      </c>
      <c r="E80" s="133" t="str">
        <f>IF(B80=0,"",VLOOKUP($B80,Activity!$A:$U,6,FALSE))</f>
        <v/>
      </c>
      <c r="F80" s="133" t="str">
        <f>IF(B80=0,"",VLOOKUP($B80,Activity!$A:$U,7,FALSE))</f>
        <v/>
      </c>
      <c r="G80" s="133" t="str">
        <f>IF(B100=0,"",VLOOKUP($B100,Activity!$A:$U,10,FALSE))</f>
        <v/>
      </c>
      <c r="H80" s="134" t="str">
        <f>IF(B80=0,"",VLOOKUP($B80,Activity!$A:$U,16,FALSE))</f>
        <v/>
      </c>
      <c r="I80" s="133" t="str">
        <f>IF(B80=0,"",VLOOKUP($B80,Activity!$A:$U,17,FALSE))</f>
        <v/>
      </c>
      <c r="J80" s="133" t="str">
        <f>IF(B80=0,"",IF(VLOOKUP($B80,Activity!$A:$U,20,FALSE)=0,"",VLOOKUP($B80,Activity!$A:$U,20,FALSE)))</f>
        <v/>
      </c>
      <c r="K80" s="133" t="str">
        <f>IF(B80=0,"",IF(VLOOKUP($B80,Activity!$A:$U,19,FALSE)=0,"",VLOOKUP($B80,Activity!$A:$U,19,FALSE)))</f>
        <v/>
      </c>
      <c r="L80" s="133" t="str">
        <f>IF(B80=0,"",IF(VLOOKUP($B80,Activity!$A:$U,20,FALSE)=0,"",VLOOKUP($B80,Activity!$A:$U,20,FALSE)))</f>
        <v/>
      </c>
      <c r="M80" s="133" t="str">
        <f>IF(B80=0,"",IF(VLOOKUP($B80,Activity!$A:$V,21,FALSE)=0,"",VLOOKUP($B80,Activity!$A:$V,21,FALSE)))</f>
        <v/>
      </c>
    </row>
    <row r="81" spans="1:13" x14ac:dyDescent="0.25">
      <c r="A81" s="133">
        <f t="shared" si="1"/>
        <v>75</v>
      </c>
      <c r="B81" s="133">
        <f>_xlfn.MAXIFS(Activity!A:A,Activity!D:D,A81,Activity!R:R,"Yes")</f>
        <v>0</v>
      </c>
      <c r="C81" s="133" t="str">
        <f>IF(B81=0,"",VLOOKUP($B81,Activity!$A:$U,18,FALSE))</f>
        <v/>
      </c>
      <c r="D81" s="133" t="str">
        <f>IF(B81=0,"",VLOOKUP($B81,Activity!$A:$U,8,FALSE))</f>
        <v/>
      </c>
      <c r="E81" s="133" t="str">
        <f>IF(B81=0,"",VLOOKUP($B81,Activity!$A:$U,6,FALSE))</f>
        <v/>
      </c>
      <c r="F81" s="133" t="str">
        <f>IF(B81=0,"",VLOOKUP($B81,Activity!$A:$U,7,FALSE))</f>
        <v/>
      </c>
      <c r="G81" s="133" t="str">
        <f>IF(B101=0,"",VLOOKUP($B101,Activity!$A:$U,10,FALSE))</f>
        <v/>
      </c>
      <c r="H81" s="134" t="str">
        <f>IF(B81=0,"",VLOOKUP($B81,Activity!$A:$U,16,FALSE))</f>
        <v/>
      </c>
      <c r="I81" s="133" t="str">
        <f>IF(B81=0,"",VLOOKUP($B81,Activity!$A:$U,17,FALSE))</f>
        <v/>
      </c>
      <c r="J81" s="133" t="str">
        <f>IF(B81=0,"",IF(VLOOKUP($B81,Activity!$A:$U,20,FALSE)=0,"",VLOOKUP($B81,Activity!$A:$U,20,FALSE)))</f>
        <v/>
      </c>
      <c r="K81" s="133" t="str">
        <f>IF(B81=0,"",IF(VLOOKUP($B81,Activity!$A:$U,19,FALSE)=0,"",VLOOKUP($B81,Activity!$A:$U,19,FALSE)))</f>
        <v/>
      </c>
      <c r="L81" s="133" t="str">
        <f>IF(B81=0,"",IF(VLOOKUP($B81,Activity!$A:$U,20,FALSE)=0,"",VLOOKUP($B81,Activity!$A:$U,20,FALSE)))</f>
        <v/>
      </c>
      <c r="M81" s="133" t="str">
        <f>IF(B81=0,"",IF(VLOOKUP($B81,Activity!$A:$V,21,FALSE)=0,"",VLOOKUP($B81,Activity!$A:$V,21,FALSE)))</f>
        <v/>
      </c>
    </row>
    <row r="82" spans="1:13" x14ac:dyDescent="0.25">
      <c r="A82" s="133">
        <f t="shared" si="1"/>
        <v>76</v>
      </c>
      <c r="B82" s="133">
        <f>_xlfn.MAXIFS(Activity!A:A,Activity!D:D,A82,Activity!R:R,"Yes")</f>
        <v>0</v>
      </c>
      <c r="C82" s="133" t="str">
        <f>IF(B82=0,"",VLOOKUP($B82,Activity!$A:$U,18,FALSE))</f>
        <v/>
      </c>
      <c r="D82" s="133" t="str">
        <f>IF(B82=0,"",VLOOKUP($B82,Activity!$A:$U,8,FALSE))</f>
        <v/>
      </c>
      <c r="E82" s="133" t="str">
        <f>IF(B82=0,"",VLOOKUP($B82,Activity!$A:$U,6,FALSE))</f>
        <v/>
      </c>
      <c r="F82" s="133" t="str">
        <f>IF(B82=0,"",VLOOKUP($B82,Activity!$A:$U,7,FALSE))</f>
        <v/>
      </c>
      <c r="G82" s="133" t="str">
        <f>IF(B102=0,"",VLOOKUP($B102,Activity!$A:$U,10,FALSE))</f>
        <v/>
      </c>
      <c r="H82" s="134" t="str">
        <f>IF(B82=0,"",VLOOKUP($B82,Activity!$A:$U,16,FALSE))</f>
        <v/>
      </c>
      <c r="I82" s="133" t="str">
        <f>IF(B82=0,"",VLOOKUP($B82,Activity!$A:$U,17,FALSE))</f>
        <v/>
      </c>
      <c r="J82" s="133" t="str">
        <f>IF(B82=0,"",IF(VLOOKUP($B82,Activity!$A:$U,20,FALSE)=0,"",VLOOKUP($B82,Activity!$A:$U,20,FALSE)))</f>
        <v/>
      </c>
      <c r="K82" s="133" t="str">
        <f>IF(B82=0,"",IF(VLOOKUP($B82,Activity!$A:$U,19,FALSE)=0,"",VLOOKUP($B82,Activity!$A:$U,19,FALSE)))</f>
        <v/>
      </c>
      <c r="L82" s="133" t="str">
        <f>IF(B82=0,"",IF(VLOOKUP($B82,Activity!$A:$U,20,FALSE)=0,"",VLOOKUP($B82,Activity!$A:$U,20,FALSE)))</f>
        <v/>
      </c>
      <c r="M82" s="133" t="str">
        <f>IF(B82=0,"",IF(VLOOKUP($B82,Activity!$A:$V,21,FALSE)=0,"",VLOOKUP($B82,Activity!$A:$V,21,FALSE)))</f>
        <v/>
      </c>
    </row>
    <row r="83" spans="1:13" x14ac:dyDescent="0.25">
      <c r="A83" s="133">
        <f t="shared" si="1"/>
        <v>77</v>
      </c>
      <c r="B83" s="133">
        <f>_xlfn.MAXIFS(Activity!A:A,Activity!D:D,A83,Activity!R:R,"Yes")</f>
        <v>0</v>
      </c>
      <c r="C83" s="133" t="str">
        <f>IF(B83=0,"",VLOOKUP($B83,Activity!$A:$U,18,FALSE))</f>
        <v/>
      </c>
      <c r="D83" s="133" t="str">
        <f>IF(B83=0,"",VLOOKUP($B83,Activity!$A:$U,8,FALSE))</f>
        <v/>
      </c>
      <c r="E83" s="133" t="str">
        <f>IF(B83=0,"",VLOOKUP($B83,Activity!$A:$U,6,FALSE))</f>
        <v/>
      </c>
      <c r="F83" s="133" t="str">
        <f>IF(B83=0,"",VLOOKUP($B83,Activity!$A:$U,7,FALSE))</f>
        <v/>
      </c>
      <c r="G83" s="133" t="str">
        <f>IF(B103=0,"",VLOOKUP($B103,Activity!$A:$U,10,FALSE))</f>
        <v/>
      </c>
      <c r="H83" s="134" t="str">
        <f>IF(B83=0,"",VLOOKUP($B83,Activity!$A:$U,16,FALSE))</f>
        <v/>
      </c>
      <c r="I83" s="133" t="str">
        <f>IF(B83=0,"",VLOOKUP($B83,Activity!$A:$U,17,FALSE))</f>
        <v/>
      </c>
      <c r="J83" s="133" t="str">
        <f>IF(B83=0,"",IF(VLOOKUP($B83,Activity!$A:$U,20,FALSE)=0,"",VLOOKUP($B83,Activity!$A:$U,20,FALSE)))</f>
        <v/>
      </c>
      <c r="K83" s="133" t="str">
        <f>IF(B83=0,"",IF(VLOOKUP($B83,Activity!$A:$U,19,FALSE)=0,"",VLOOKUP($B83,Activity!$A:$U,19,FALSE)))</f>
        <v/>
      </c>
      <c r="L83" s="133" t="str">
        <f>IF(B83=0,"",IF(VLOOKUP($B83,Activity!$A:$U,20,FALSE)=0,"",VLOOKUP($B83,Activity!$A:$U,20,FALSE)))</f>
        <v/>
      </c>
      <c r="M83" s="133" t="str">
        <f>IF(B83=0,"",IF(VLOOKUP($B83,Activity!$A:$V,21,FALSE)=0,"",VLOOKUP($B83,Activity!$A:$V,21,FALSE)))</f>
        <v/>
      </c>
    </row>
    <row r="84" spans="1:13" x14ac:dyDescent="0.25">
      <c r="A84" s="133">
        <f t="shared" si="1"/>
        <v>78</v>
      </c>
      <c r="B84" s="133">
        <f>_xlfn.MAXIFS(Activity!A:A,Activity!D:D,A84,Activity!R:R,"Yes")</f>
        <v>0</v>
      </c>
      <c r="C84" s="133" t="str">
        <f>IF(B84=0,"",VLOOKUP($B84,Activity!$A:$U,18,FALSE))</f>
        <v/>
      </c>
      <c r="D84" s="133" t="str">
        <f>IF(B84=0,"",VLOOKUP($B84,Activity!$A:$U,8,FALSE))</f>
        <v/>
      </c>
      <c r="E84" s="133" t="str">
        <f>IF(B84=0,"",VLOOKUP($B84,Activity!$A:$U,6,FALSE))</f>
        <v/>
      </c>
      <c r="F84" s="133" t="str">
        <f>IF(B84=0,"",VLOOKUP($B84,Activity!$A:$U,7,FALSE))</f>
        <v/>
      </c>
      <c r="G84" s="133" t="str">
        <f>IF(B104=0,"",VLOOKUP($B104,Activity!$A:$U,10,FALSE))</f>
        <v/>
      </c>
      <c r="H84" s="134" t="str">
        <f>IF(B84=0,"",VLOOKUP($B84,Activity!$A:$U,16,FALSE))</f>
        <v/>
      </c>
      <c r="I84" s="133" t="str">
        <f>IF(B84=0,"",VLOOKUP($B84,Activity!$A:$U,17,FALSE))</f>
        <v/>
      </c>
      <c r="J84" s="133" t="str">
        <f>IF(B84=0,"",IF(VLOOKUP($B84,Activity!$A:$U,20,FALSE)=0,"",VLOOKUP($B84,Activity!$A:$U,20,FALSE)))</f>
        <v/>
      </c>
      <c r="K84" s="133" t="str">
        <f>IF(B84=0,"",IF(VLOOKUP($B84,Activity!$A:$U,19,FALSE)=0,"",VLOOKUP($B84,Activity!$A:$U,19,FALSE)))</f>
        <v/>
      </c>
      <c r="L84" s="133" t="str">
        <f>IF(B84=0,"",IF(VLOOKUP($B84,Activity!$A:$U,20,FALSE)=0,"",VLOOKUP($B84,Activity!$A:$U,20,FALSE)))</f>
        <v/>
      </c>
      <c r="M84" s="133" t="str">
        <f>IF(B84=0,"",IF(VLOOKUP($B84,Activity!$A:$V,21,FALSE)=0,"",VLOOKUP($B84,Activity!$A:$V,21,FALSE)))</f>
        <v/>
      </c>
    </row>
    <row r="85" spans="1:13" x14ac:dyDescent="0.25">
      <c r="A85" s="133">
        <f t="shared" si="1"/>
        <v>79</v>
      </c>
      <c r="B85" s="133">
        <f>_xlfn.MAXIFS(Activity!A:A,Activity!D:D,A85,Activity!R:R,"Yes")</f>
        <v>0</v>
      </c>
      <c r="C85" s="133" t="str">
        <f>IF(B85=0,"",VLOOKUP($B85,Activity!$A:$U,18,FALSE))</f>
        <v/>
      </c>
      <c r="D85" s="133" t="str">
        <f>IF(B85=0,"",VLOOKUP($B85,Activity!$A:$U,8,FALSE))</f>
        <v/>
      </c>
      <c r="E85" s="133" t="str">
        <f>IF(B85=0,"",VLOOKUP($B85,Activity!$A:$U,6,FALSE))</f>
        <v/>
      </c>
      <c r="F85" s="133" t="str">
        <f>IF(B85=0,"",VLOOKUP($B85,Activity!$A:$U,7,FALSE))</f>
        <v/>
      </c>
      <c r="G85" s="133" t="str">
        <f>IF(B105=0,"",VLOOKUP($B105,Activity!$A:$U,10,FALSE))</f>
        <v/>
      </c>
      <c r="H85" s="134" t="str">
        <f>IF(B85=0,"",VLOOKUP($B85,Activity!$A:$U,16,FALSE))</f>
        <v/>
      </c>
      <c r="I85" s="133" t="str">
        <f>IF(B85=0,"",VLOOKUP($B85,Activity!$A:$U,17,FALSE))</f>
        <v/>
      </c>
      <c r="J85" s="133" t="str">
        <f>IF(B85=0,"",IF(VLOOKUP($B85,Activity!$A:$U,20,FALSE)=0,"",VLOOKUP($B85,Activity!$A:$U,20,FALSE)))</f>
        <v/>
      </c>
      <c r="K85" s="133" t="str">
        <f>IF(B85=0,"",IF(VLOOKUP($B85,Activity!$A:$U,19,FALSE)=0,"",VLOOKUP($B85,Activity!$A:$U,19,FALSE)))</f>
        <v/>
      </c>
      <c r="L85" s="133" t="str">
        <f>IF(B85=0,"",IF(VLOOKUP($B85,Activity!$A:$U,20,FALSE)=0,"",VLOOKUP($B85,Activity!$A:$U,20,FALSE)))</f>
        <v/>
      </c>
      <c r="M85" s="133" t="str">
        <f>IF(B85=0,"",IF(VLOOKUP($B85,Activity!$A:$V,21,FALSE)=0,"",VLOOKUP($B85,Activity!$A:$V,21,FALSE)))</f>
        <v/>
      </c>
    </row>
    <row r="86" spans="1:13" x14ac:dyDescent="0.25">
      <c r="A86" s="133">
        <f t="shared" si="1"/>
        <v>80</v>
      </c>
      <c r="B86" s="133">
        <f>_xlfn.MAXIFS(Activity!A:A,Activity!D:D,A86,Activity!R:R,"Yes")</f>
        <v>0</v>
      </c>
      <c r="C86" s="133" t="str">
        <f>IF(B86=0,"",VLOOKUP($B86,Activity!$A:$U,18,FALSE))</f>
        <v/>
      </c>
      <c r="D86" s="133" t="str">
        <f>IF(B86=0,"",VLOOKUP($B86,Activity!$A:$U,8,FALSE))</f>
        <v/>
      </c>
      <c r="E86" s="133" t="str">
        <f>IF(B86=0,"",VLOOKUP($B86,Activity!$A:$U,6,FALSE))</f>
        <v/>
      </c>
      <c r="F86" s="133" t="str">
        <f>IF(B86=0,"",VLOOKUP($B86,Activity!$A:$U,7,FALSE))</f>
        <v/>
      </c>
      <c r="G86" s="133" t="str">
        <f>IF(B106=0,"",VLOOKUP($B106,Activity!$A:$U,10,FALSE))</f>
        <v/>
      </c>
      <c r="H86" s="134" t="str">
        <f>IF(B86=0,"",VLOOKUP($B86,Activity!$A:$U,16,FALSE))</f>
        <v/>
      </c>
      <c r="I86" s="133" t="str">
        <f>IF(B86=0,"",VLOOKUP($B86,Activity!$A:$U,17,FALSE))</f>
        <v/>
      </c>
      <c r="J86" s="133" t="str">
        <f>IF(B86=0,"",IF(VLOOKUP($B86,Activity!$A:$U,20,FALSE)=0,"",VLOOKUP($B86,Activity!$A:$U,20,FALSE)))</f>
        <v/>
      </c>
      <c r="K86" s="133" t="str">
        <f>IF(B86=0,"",IF(VLOOKUP($B86,Activity!$A:$U,19,FALSE)=0,"",VLOOKUP($B86,Activity!$A:$U,19,FALSE)))</f>
        <v/>
      </c>
      <c r="L86" s="133" t="str">
        <f>IF(B86=0,"",IF(VLOOKUP($B86,Activity!$A:$U,20,FALSE)=0,"",VLOOKUP($B86,Activity!$A:$U,20,FALSE)))</f>
        <v/>
      </c>
      <c r="M86" s="133" t="str">
        <f>IF(B86=0,"",IF(VLOOKUP($B86,Activity!$A:$V,21,FALSE)=0,"",VLOOKUP($B86,Activity!$A:$V,21,FALSE)))</f>
        <v/>
      </c>
    </row>
    <row r="87" spans="1:13" x14ac:dyDescent="0.25">
      <c r="A87" s="133">
        <f>A86+1</f>
        <v>81</v>
      </c>
      <c r="B87" s="133">
        <f>_xlfn.MAXIFS(Activity!A:A,Activity!D:D,A87,Activity!R:R,"Yes")</f>
        <v>0</v>
      </c>
      <c r="C87" s="133" t="str">
        <f>IF(B87=0,"",VLOOKUP($B87,Activity!$A:$U,18,FALSE))</f>
        <v/>
      </c>
      <c r="D87" s="133" t="str">
        <f>IF(B87=0,"",VLOOKUP($B87,Activity!$A:$U,8,FALSE))</f>
        <v/>
      </c>
      <c r="E87" s="133" t="str">
        <f>IF(B87=0,"",VLOOKUP($B87,Activity!$A:$U,6,FALSE))</f>
        <v/>
      </c>
      <c r="F87" s="133" t="str">
        <f>IF(B87=0,"",VLOOKUP($B87,Activity!$A:$U,7,FALSE))</f>
        <v/>
      </c>
      <c r="G87" s="133" t="str">
        <f>IF(B107=0,"",VLOOKUP($B107,Activity!$A:$U,10,FALSE))</f>
        <v/>
      </c>
      <c r="H87" s="134" t="str">
        <f>IF(B87=0,"",VLOOKUP($B87,Activity!$A:$U,16,FALSE))</f>
        <v/>
      </c>
      <c r="I87" s="133" t="str">
        <f>IF(B87=0,"",VLOOKUP($B87,Activity!$A:$U,17,FALSE))</f>
        <v/>
      </c>
      <c r="J87" s="133" t="str">
        <f>IF(B87=0,"",IF(VLOOKUP($B87,Activity!$A:$U,20,FALSE)=0,"",VLOOKUP($B87,Activity!$A:$U,20,FALSE)))</f>
        <v/>
      </c>
      <c r="K87" s="133" t="str">
        <f>IF(B87=0,"",IF(VLOOKUP($B87,Activity!$A:$U,19,FALSE)=0,"",VLOOKUP($B87,Activity!$A:$U,19,FALSE)))</f>
        <v/>
      </c>
      <c r="L87" s="133" t="str">
        <f>IF(B87=0,"",IF(VLOOKUP($B87,Activity!$A:$U,20,FALSE)=0,"",VLOOKUP($B87,Activity!$A:$U,20,FALSE)))</f>
        <v/>
      </c>
      <c r="M87" s="133" t="str">
        <f>IF(B87=0,"",IF(VLOOKUP($B87,Activity!$A:$V,21,FALSE)=0,"",VLOOKUP($B87,Activity!$A:$V,21,FALSE)))</f>
        <v/>
      </c>
    </row>
    <row r="88" spans="1:13" x14ac:dyDescent="0.25">
      <c r="A88" s="133">
        <f>A87+1</f>
        <v>82</v>
      </c>
      <c r="B88" s="133">
        <f>_xlfn.MAXIFS(Activity!A:A,Activity!D:D,A88,Activity!R:R,"Yes")</f>
        <v>0</v>
      </c>
      <c r="C88" s="133" t="str">
        <f>IF(B88=0,"",VLOOKUP($B88,Activity!$A:$U,18,FALSE))</f>
        <v/>
      </c>
      <c r="D88" s="133" t="str">
        <f>IF(B88=0,"",VLOOKUP($B88,Activity!$A:$U,8,FALSE))</f>
        <v/>
      </c>
      <c r="E88" s="133" t="str">
        <f>IF(B88=0,"",VLOOKUP($B88,Activity!$A:$U,6,FALSE))</f>
        <v/>
      </c>
      <c r="F88" s="133" t="str">
        <f>IF(B88=0,"",VLOOKUP($B88,Activity!$A:$U,7,FALSE))</f>
        <v/>
      </c>
      <c r="G88" s="133" t="str">
        <f>IF(B1010=0,"",VLOOKUP($B1010,Activity!$A:$U,10,FALSE))</f>
        <v/>
      </c>
      <c r="H88" s="134" t="str">
        <f>IF(B88=0,"",VLOOKUP($B88,Activity!$A:$U,16,FALSE))</f>
        <v/>
      </c>
      <c r="I88" s="133" t="str">
        <f>IF(B88=0,"",VLOOKUP($B88,Activity!$A:$U,17,FALSE))</f>
        <v/>
      </c>
      <c r="J88" s="133" t="str">
        <f>IF(B88=0,"",IF(VLOOKUP($B88,Activity!$A:$U,20,FALSE)=0,"",VLOOKUP($B88,Activity!$A:$U,20,FALSE)))</f>
        <v/>
      </c>
      <c r="K88" s="133" t="str">
        <f>IF(B88=0,"",IF(VLOOKUP($B88,Activity!$A:$U,19,FALSE)=0,"",VLOOKUP($B88,Activity!$A:$U,19,FALSE)))</f>
        <v/>
      </c>
      <c r="L88" s="133" t="str">
        <f>IF(B88=0,"",IF(VLOOKUP($B88,Activity!$A:$U,20,FALSE)=0,"",VLOOKUP($B88,Activity!$A:$U,20,FALSE)))</f>
        <v/>
      </c>
      <c r="M88" s="133" t="str">
        <f>IF(B88=0,"",IF(VLOOKUP($B88,Activity!$A:$V,21,FALSE)=0,"",VLOOKUP($B88,Activity!$A:$V,21,FALSE)))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6"/>
  <sheetViews>
    <sheetView topLeftCell="B1" workbookViewId="0">
      <selection activeCell="P6" sqref="P6"/>
    </sheetView>
  </sheetViews>
  <sheetFormatPr defaultRowHeight="15" x14ac:dyDescent="0.25"/>
  <cols>
    <col min="1" max="1" width="4" hidden="1" customWidth="1"/>
    <col min="2" max="2" width="31.28515625" bestFit="1" customWidth="1"/>
    <col min="3" max="3" width="4.42578125" style="9" bestFit="1" customWidth="1"/>
    <col min="4" max="4" width="10.5703125" bestFit="1" customWidth="1"/>
    <col min="5" max="5" width="10.28515625" bestFit="1" customWidth="1"/>
    <col min="6" max="6" width="7" bestFit="1" customWidth="1"/>
    <col min="7" max="7" width="36.5703125" bestFit="1" customWidth="1"/>
    <col min="8" max="8" width="36" bestFit="1" customWidth="1"/>
    <col min="9" max="9" width="26.42578125" bestFit="1" customWidth="1"/>
    <col min="10" max="10" width="26.42578125" customWidth="1"/>
    <col min="11" max="11" width="19.28515625" bestFit="1" customWidth="1"/>
    <col min="12" max="12" width="11" style="29" bestFit="1" customWidth="1"/>
    <col min="13" max="13" width="10.7109375" bestFit="1" customWidth="1"/>
    <col min="14" max="14" width="15.42578125" style="29" bestFit="1" customWidth="1"/>
    <col min="15" max="15" width="12.28515625" style="127" bestFit="1" customWidth="1"/>
    <col min="17" max="17" width="5" bestFit="1" customWidth="1"/>
  </cols>
  <sheetData>
    <row r="1" spans="1:17" ht="31.5" x14ac:dyDescent="0.5">
      <c r="B1" s="330">
        <f>Activity!L4</f>
        <v>0</v>
      </c>
      <c r="C1" s="331"/>
      <c r="D1" s="331"/>
      <c r="E1" s="331"/>
      <c r="F1" s="331"/>
      <c r="G1" s="331"/>
      <c r="H1" s="331"/>
      <c r="I1" s="331"/>
      <c r="J1" s="331"/>
      <c r="K1" s="332"/>
    </row>
    <row r="2" spans="1:17" ht="5.25" customHeight="1" x14ac:dyDescent="0.25">
      <c r="B2" s="141"/>
      <c r="C2" s="149"/>
      <c r="D2" s="112"/>
      <c r="E2" s="112"/>
      <c r="F2" s="112"/>
      <c r="G2" s="112"/>
      <c r="H2" s="112"/>
      <c r="I2" s="112"/>
      <c r="J2" s="112"/>
      <c r="K2" s="142"/>
    </row>
    <row r="3" spans="1:17" ht="26.25" x14ac:dyDescent="0.4">
      <c r="B3" s="344" t="str">
        <f>"Billing Import for the Month of "</f>
        <v xml:space="preserve">Billing Import for the Month of </v>
      </c>
      <c r="C3" s="345"/>
      <c r="D3" s="345"/>
      <c r="E3" s="345"/>
      <c r="F3" s="345"/>
      <c r="G3" s="345"/>
      <c r="H3" s="335">
        <f>Activity!J3</f>
        <v>45839</v>
      </c>
      <c r="I3" s="335"/>
      <c r="J3" s="253"/>
      <c r="K3" s="32"/>
    </row>
    <row r="4" spans="1:17" ht="5.25" customHeight="1" x14ac:dyDescent="0.25">
      <c r="B4" s="143"/>
      <c r="C4" s="150"/>
      <c r="D4" s="144"/>
      <c r="E4" s="144"/>
      <c r="F4" s="144"/>
      <c r="G4" s="144"/>
      <c r="H4" s="144"/>
      <c r="I4" s="144"/>
      <c r="J4" s="144"/>
      <c r="K4" s="145"/>
    </row>
    <row r="5" spans="1:17" s="151" customFormat="1" ht="30" x14ac:dyDescent="0.25">
      <c r="A5" s="151" t="s">
        <v>369</v>
      </c>
      <c r="B5" s="152" t="s">
        <v>0</v>
      </c>
      <c r="C5" s="152" t="s">
        <v>5</v>
      </c>
      <c r="D5" s="152" t="s">
        <v>6</v>
      </c>
      <c r="E5" s="152" t="s">
        <v>7</v>
      </c>
      <c r="F5" s="152" t="s">
        <v>368</v>
      </c>
      <c r="G5" s="152" t="s">
        <v>9</v>
      </c>
      <c r="H5" s="152" t="s">
        <v>270</v>
      </c>
      <c r="I5" s="152" t="s">
        <v>10</v>
      </c>
      <c r="J5" s="152" t="s">
        <v>17</v>
      </c>
      <c r="K5" s="152" t="s">
        <v>99</v>
      </c>
      <c r="L5" s="153" t="s">
        <v>11</v>
      </c>
      <c r="M5" s="154" t="s">
        <v>12</v>
      </c>
      <c r="N5" s="153" t="s">
        <v>13</v>
      </c>
      <c r="O5" s="155" t="s">
        <v>14</v>
      </c>
      <c r="P5" s="155" t="s">
        <v>406</v>
      </c>
      <c r="Q5" s="154" t="s">
        <v>18</v>
      </c>
    </row>
    <row r="6" spans="1:17" x14ac:dyDescent="0.25">
      <c r="A6">
        <v>11</v>
      </c>
      <c r="B6" t="str">
        <f>IF(C6="","",B$1)</f>
        <v/>
      </c>
      <c r="C6" s="9"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t="str">
        <f>IF(Activity!K11="","",Activity!K11)</f>
        <v/>
      </c>
      <c r="K6" t="str">
        <f>IF(Activity!L11="","",Activity!L11)</f>
        <v/>
      </c>
      <c r="L6" t="str">
        <f>IF(Activity!M11="","",Activity!M11)</f>
        <v/>
      </c>
      <c r="M6" t="str">
        <f>IF(Activity!N11="","",Activity!N11)</f>
        <v/>
      </c>
      <c r="N6" t="str">
        <f>IF(Activity!O11="","",Activity!O11)</f>
        <v/>
      </c>
      <c r="O6" s="127" t="str">
        <f>IF(Activity!P11="","",Activity!P11)</f>
        <v/>
      </c>
      <c r="P6" t="str">
        <f>IF(Activity!Q11="","",Activity!Q11)</f>
        <v/>
      </c>
      <c r="Q6" t="str">
        <f>IF(Activity!V11="","",Activity!V11)</f>
        <v/>
      </c>
    </row>
    <row r="7" spans="1:17" x14ac:dyDescent="0.25">
      <c r="A7">
        <v>11</v>
      </c>
      <c r="B7" t="str">
        <f t="shared" ref="B7:B70" si="0">IF(C7="","",B$1)</f>
        <v/>
      </c>
      <c r="C7" s="9"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t="str">
        <f>IF(Activity!K12="","",Activity!K12)</f>
        <v/>
      </c>
      <c r="K7">
        <f>IF(Activity!L12="","",Activity!L12)</f>
        <v>0</v>
      </c>
      <c r="L7" t="str">
        <f>IF(Activity!M12="","",Activity!M12)</f>
        <v/>
      </c>
      <c r="M7" t="str">
        <f>IF(Activity!N12="","",Activity!N12)</f>
        <v/>
      </c>
      <c r="N7" t="str">
        <f>IF(Activity!O12="","",Activity!O12)</f>
        <v/>
      </c>
      <c r="O7" s="127" t="str">
        <f>IF(Activity!P12="","",Activity!P12)</f>
        <v/>
      </c>
      <c r="P7" t="str">
        <f>IF(Activity!Q12="","",Activity!Q12)</f>
        <v/>
      </c>
      <c r="Q7" t="str">
        <f>IF(Activity!V12="","",Activity!V12)</f>
        <v/>
      </c>
    </row>
    <row r="8" spans="1:17" x14ac:dyDescent="0.25">
      <c r="A8">
        <v>11</v>
      </c>
      <c r="B8" t="str">
        <f t="shared" si="0"/>
        <v/>
      </c>
      <c r="C8" s="9"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t="str">
        <f>IF(Activity!K13="","",Activity!K13)</f>
        <v/>
      </c>
      <c r="K8">
        <f>IF(Activity!L13="","",Activity!L13)</f>
        <v>0</v>
      </c>
      <c r="L8" t="str">
        <f>IF(Activity!M13="","",Activity!M13)</f>
        <v/>
      </c>
      <c r="M8" t="str">
        <f>IF(Activity!N13="","",Activity!N13)</f>
        <v/>
      </c>
      <c r="N8" t="str">
        <f>IF(Activity!O13="","",Activity!O13)</f>
        <v/>
      </c>
      <c r="O8" s="127" t="str">
        <f>IF(Activity!P13="","",Activity!P13)</f>
        <v/>
      </c>
      <c r="P8" t="str">
        <f>IF(Activity!Q13="","",Activity!Q13)</f>
        <v/>
      </c>
      <c r="Q8" t="str">
        <f>IF(Activity!V13="","",Activity!V13)</f>
        <v/>
      </c>
    </row>
    <row r="9" spans="1:17" x14ac:dyDescent="0.25">
      <c r="A9">
        <v>11</v>
      </c>
      <c r="B9" t="str">
        <f t="shared" si="0"/>
        <v/>
      </c>
      <c r="C9" s="9"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t="str">
        <f>IF(Activity!K14="","",Activity!K14)</f>
        <v/>
      </c>
      <c r="K9">
        <f>IF(Activity!L14="","",Activity!L14)</f>
        <v>0</v>
      </c>
      <c r="L9" t="str">
        <f>IF(Activity!M14="","",Activity!M14)</f>
        <v/>
      </c>
      <c r="M9" t="str">
        <f>IF(Activity!N14="","",Activity!N14)</f>
        <v/>
      </c>
      <c r="N9" t="str">
        <f>IF(Activity!O14="","",Activity!O14)</f>
        <v/>
      </c>
      <c r="O9" s="127" t="str">
        <f>IF(Activity!P14="","",Activity!P14)</f>
        <v/>
      </c>
      <c r="P9" t="str">
        <f>IF(Activity!Q14="","",Activity!Q14)</f>
        <v/>
      </c>
      <c r="Q9" t="str">
        <f>IF(Activity!V14="","",Activity!V14)</f>
        <v/>
      </c>
    </row>
    <row r="10" spans="1:17" x14ac:dyDescent="0.25">
      <c r="A10">
        <v>11</v>
      </c>
      <c r="B10" t="str">
        <f t="shared" si="0"/>
        <v/>
      </c>
      <c r="C10" s="9"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t="str">
        <f>IF(Activity!K15="","",Activity!K15)</f>
        <v/>
      </c>
      <c r="K10">
        <f>IF(Activity!L15="","",Activity!L15)</f>
        <v>0</v>
      </c>
      <c r="L10" t="str">
        <f>IF(Activity!M15="","",Activity!M15)</f>
        <v/>
      </c>
      <c r="M10" t="str">
        <f>IF(Activity!N15="","",Activity!N15)</f>
        <v/>
      </c>
      <c r="N10" t="str">
        <f>IF(Activity!O15="","",Activity!O15)</f>
        <v/>
      </c>
      <c r="O10" s="127" t="str">
        <f>IF(Activity!P15="","",Activity!P15)</f>
        <v/>
      </c>
      <c r="P10" t="str">
        <f>IF(Activity!Q15="","",Activity!Q15)</f>
        <v/>
      </c>
      <c r="Q10" t="str">
        <f>IF(Activity!V15="","",Activity!V15)</f>
        <v/>
      </c>
    </row>
    <row r="11" spans="1:17" x14ac:dyDescent="0.25">
      <c r="A11">
        <v>11</v>
      </c>
      <c r="B11" t="str">
        <f t="shared" si="0"/>
        <v/>
      </c>
      <c r="C11" s="9"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t="str">
        <f>IF(Activity!K16="","",Activity!K16)</f>
        <v/>
      </c>
      <c r="K11">
        <f>IF(Activity!L16="","",Activity!L16)</f>
        <v>0</v>
      </c>
      <c r="L11" t="str">
        <f>IF(Activity!M16="","",Activity!M16)</f>
        <v/>
      </c>
      <c r="M11" t="str">
        <f>IF(Activity!N16="","",Activity!N16)</f>
        <v/>
      </c>
      <c r="N11" t="str">
        <f>IF(Activity!O16="","",Activity!O16)</f>
        <v/>
      </c>
      <c r="O11" s="127" t="str">
        <f>IF(Activity!P16="","",Activity!P16)</f>
        <v/>
      </c>
      <c r="P11" t="str">
        <f>IF(Activity!Q16="","",Activity!Q16)</f>
        <v/>
      </c>
      <c r="Q11" t="str">
        <f>IF(Activity!V16="","",Activity!V16)</f>
        <v/>
      </c>
    </row>
    <row r="12" spans="1:17" x14ac:dyDescent="0.25">
      <c r="A12">
        <v>11</v>
      </c>
      <c r="B12" t="str">
        <f t="shared" si="0"/>
        <v/>
      </c>
      <c r="C12" s="9"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t="str">
        <f>IF(Activity!K17="","",Activity!K17)</f>
        <v/>
      </c>
      <c r="K12">
        <f>IF(Activity!L17="","",Activity!L17)</f>
        <v>0</v>
      </c>
      <c r="L12" t="str">
        <f>IF(Activity!M17="","",Activity!M17)</f>
        <v/>
      </c>
      <c r="M12" t="str">
        <f>IF(Activity!N17="","",Activity!N17)</f>
        <v/>
      </c>
      <c r="N12" t="str">
        <f>IF(Activity!O17="","",Activity!O17)</f>
        <v/>
      </c>
      <c r="O12" s="127" t="str">
        <f>IF(Activity!P17="","",Activity!P17)</f>
        <v/>
      </c>
      <c r="P12" t="str">
        <f>IF(Activity!Q17="","",Activity!Q17)</f>
        <v/>
      </c>
      <c r="Q12" t="str">
        <f>IF(Activity!V17="","",Activity!V17)</f>
        <v/>
      </c>
    </row>
    <row r="13" spans="1:17" x14ac:dyDescent="0.25">
      <c r="A13">
        <v>11</v>
      </c>
      <c r="B13" t="str">
        <f t="shared" si="0"/>
        <v/>
      </c>
      <c r="C13" s="9"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t="str">
        <f>IF(Activity!K18="","",Activity!K18)</f>
        <v/>
      </c>
      <c r="K13">
        <f>IF(Activity!L18="","",Activity!L18)</f>
        <v>0</v>
      </c>
      <c r="L13" t="str">
        <f>IF(Activity!M18="","",Activity!M18)</f>
        <v/>
      </c>
      <c r="M13" t="str">
        <f>IF(Activity!N18="","",Activity!N18)</f>
        <v/>
      </c>
      <c r="N13" t="str">
        <f>IF(Activity!O18="","",Activity!O18)</f>
        <v/>
      </c>
      <c r="O13" s="127" t="str">
        <f>IF(Activity!P18="","",Activity!P18)</f>
        <v/>
      </c>
      <c r="P13" t="str">
        <f>IF(Activity!Q18="","",Activity!Q18)</f>
        <v/>
      </c>
      <c r="Q13" t="str">
        <f>IF(Activity!V18="","",Activity!V18)</f>
        <v/>
      </c>
    </row>
    <row r="14" spans="1:17" x14ac:dyDescent="0.25">
      <c r="A14">
        <v>11</v>
      </c>
      <c r="B14" t="str">
        <f t="shared" si="0"/>
        <v/>
      </c>
      <c r="C14" s="9"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t="str">
        <f>IF(Activity!K19="","",Activity!K19)</f>
        <v/>
      </c>
      <c r="K14">
        <f>IF(Activity!L19="","",Activity!L19)</f>
        <v>0</v>
      </c>
      <c r="L14" t="str">
        <f>IF(Activity!M19="","",Activity!M19)</f>
        <v/>
      </c>
      <c r="M14" t="str">
        <f>IF(Activity!N19="","",Activity!N19)</f>
        <v/>
      </c>
      <c r="N14" t="str">
        <f>IF(Activity!O19="","",Activity!O19)</f>
        <v/>
      </c>
      <c r="O14" s="127" t="str">
        <f>IF(Activity!P19="","",Activity!P19)</f>
        <v/>
      </c>
      <c r="P14" t="str">
        <f>IF(Activity!Q19="","",Activity!Q19)</f>
        <v/>
      </c>
      <c r="Q14" t="str">
        <f>IF(Activity!V19="","",Activity!V19)</f>
        <v/>
      </c>
    </row>
    <row r="15" spans="1:17" x14ac:dyDescent="0.25">
      <c r="A15">
        <v>11</v>
      </c>
      <c r="B15" t="str">
        <f t="shared" si="0"/>
        <v/>
      </c>
      <c r="C15" s="9"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t="str">
        <f>IF(Activity!K20="","",Activity!K20)</f>
        <v/>
      </c>
      <c r="K15">
        <f>IF(Activity!L20="","",Activity!L20)</f>
        <v>0</v>
      </c>
      <c r="L15" t="str">
        <f>IF(Activity!M20="","",Activity!M20)</f>
        <v/>
      </c>
      <c r="M15" t="str">
        <f>IF(Activity!N20="","",Activity!N20)</f>
        <v/>
      </c>
      <c r="N15" t="str">
        <f>IF(Activity!O20="","",Activity!O20)</f>
        <v/>
      </c>
      <c r="O15" s="127" t="str">
        <f>IF(Activity!P20="","",Activity!P20)</f>
        <v/>
      </c>
      <c r="P15" t="str">
        <f>IF(Activity!Q20="","",Activity!Q20)</f>
        <v/>
      </c>
      <c r="Q15" t="str">
        <f>IF(Activity!V20="","",Activity!V20)</f>
        <v/>
      </c>
    </row>
    <row r="16" spans="1:17" x14ac:dyDescent="0.25">
      <c r="A16">
        <v>11</v>
      </c>
      <c r="B16" t="str">
        <f t="shared" si="0"/>
        <v/>
      </c>
      <c r="C16" s="9"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t="str">
        <f>IF(Activity!K21="","",Activity!K21)</f>
        <v/>
      </c>
      <c r="K16">
        <f>IF(Activity!L21="","",Activity!L21)</f>
        <v>0</v>
      </c>
      <c r="L16" t="str">
        <f>IF(Activity!M21="","",Activity!M21)</f>
        <v/>
      </c>
      <c r="M16" t="str">
        <f>IF(Activity!N21="","",Activity!N21)</f>
        <v/>
      </c>
      <c r="N16" t="str">
        <f>IF(Activity!O21="","",Activity!O21)</f>
        <v/>
      </c>
      <c r="O16" s="127" t="str">
        <f>IF(Activity!P21="","",Activity!P21)</f>
        <v/>
      </c>
      <c r="P16" t="str">
        <f>IF(Activity!Q21="","",Activity!Q21)</f>
        <v/>
      </c>
      <c r="Q16" t="str">
        <f>IF(Activity!V21="","",Activity!V21)</f>
        <v/>
      </c>
    </row>
    <row r="17" spans="1:17" x14ac:dyDescent="0.25">
      <c r="A17">
        <v>11</v>
      </c>
      <c r="B17" t="str">
        <f t="shared" si="0"/>
        <v/>
      </c>
      <c r="C17" s="9"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t="str">
        <f>IF(Activity!K22="","",Activity!K22)</f>
        <v/>
      </c>
      <c r="K17">
        <f>IF(Activity!L22="","",Activity!L22)</f>
        <v>0</v>
      </c>
      <c r="L17" t="str">
        <f>IF(Activity!M22="","",Activity!M22)</f>
        <v/>
      </c>
      <c r="M17" t="str">
        <f>IF(Activity!N22="","",Activity!N22)</f>
        <v/>
      </c>
      <c r="N17" t="str">
        <f>IF(Activity!O22="","",Activity!O22)</f>
        <v/>
      </c>
      <c r="O17" s="127" t="str">
        <f>IF(Activity!P22="","",Activity!P22)</f>
        <v/>
      </c>
      <c r="P17" t="str">
        <f>IF(Activity!Q22="","",Activity!Q22)</f>
        <v/>
      </c>
      <c r="Q17" t="str">
        <f>IF(Activity!V22="","",Activity!V22)</f>
        <v/>
      </c>
    </row>
    <row r="18" spans="1:17" x14ac:dyDescent="0.25">
      <c r="A18">
        <v>11</v>
      </c>
      <c r="B18" t="str">
        <f t="shared" si="0"/>
        <v/>
      </c>
      <c r="C18" s="9"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t="str">
        <f>IF(Activity!K23="","",Activity!K23)</f>
        <v/>
      </c>
      <c r="K18">
        <f>IF(Activity!L23="","",Activity!L23)</f>
        <v>0</v>
      </c>
      <c r="L18" t="str">
        <f>IF(Activity!M23="","",Activity!M23)</f>
        <v/>
      </c>
      <c r="M18" t="str">
        <f>IF(Activity!N23="","",Activity!N23)</f>
        <v/>
      </c>
      <c r="N18" t="str">
        <f>IF(Activity!O23="","",Activity!O23)</f>
        <v/>
      </c>
      <c r="O18" s="127" t="str">
        <f>IF(Activity!P23="","",Activity!P23)</f>
        <v/>
      </c>
      <c r="P18" t="str">
        <f>IF(Activity!Q23="","",Activity!Q23)</f>
        <v/>
      </c>
      <c r="Q18" t="str">
        <f>IF(Activity!V23="","",Activity!V23)</f>
        <v/>
      </c>
    </row>
    <row r="19" spans="1:17" x14ac:dyDescent="0.25">
      <c r="A19">
        <v>11</v>
      </c>
      <c r="B19" t="str">
        <f t="shared" si="0"/>
        <v/>
      </c>
      <c r="C19" s="9"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t="str">
        <f>IF(Activity!K24="","",Activity!K24)</f>
        <v/>
      </c>
      <c r="K19">
        <f>IF(Activity!L24="","",Activity!L24)</f>
        <v>0</v>
      </c>
      <c r="L19" t="str">
        <f>IF(Activity!M24="","",Activity!M24)</f>
        <v/>
      </c>
      <c r="M19" t="str">
        <f>IF(Activity!N24="","",Activity!N24)</f>
        <v/>
      </c>
      <c r="N19" t="str">
        <f>IF(Activity!O24="","",Activity!O24)</f>
        <v/>
      </c>
      <c r="O19" s="127" t="str">
        <f>IF(Activity!P24="","",Activity!P24)</f>
        <v/>
      </c>
      <c r="P19" t="str">
        <f>IF(Activity!Q24="","",Activity!Q24)</f>
        <v/>
      </c>
      <c r="Q19" t="str">
        <f>IF(Activity!V24="","",Activity!V24)</f>
        <v/>
      </c>
    </row>
    <row r="20" spans="1:17" x14ac:dyDescent="0.25">
      <c r="A20">
        <v>11</v>
      </c>
      <c r="B20" t="str">
        <f t="shared" si="0"/>
        <v/>
      </c>
      <c r="C20" s="9"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t="str">
        <f>IF(Activity!K25="","",Activity!K25)</f>
        <v/>
      </c>
      <c r="K20">
        <f>IF(Activity!L25="","",Activity!L25)</f>
        <v>0</v>
      </c>
      <c r="L20" t="str">
        <f>IF(Activity!M25="","",Activity!M25)</f>
        <v/>
      </c>
      <c r="M20" t="str">
        <f>IF(Activity!N25="","",Activity!N25)</f>
        <v/>
      </c>
      <c r="N20" t="str">
        <f>IF(Activity!O25="","",Activity!O25)</f>
        <v/>
      </c>
      <c r="O20" s="127" t="str">
        <f>IF(Activity!P25="","",Activity!P25)</f>
        <v/>
      </c>
      <c r="P20" t="str">
        <f>IF(Activity!Q25="","",Activity!Q25)</f>
        <v/>
      </c>
      <c r="Q20" t="str">
        <f>IF(Activity!V25="","",Activity!V25)</f>
        <v/>
      </c>
    </row>
    <row r="21" spans="1:17" x14ac:dyDescent="0.25">
      <c r="A21">
        <v>11</v>
      </c>
      <c r="B21" t="str">
        <f t="shared" si="0"/>
        <v/>
      </c>
      <c r="C21" s="9"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t="str">
        <f>IF(Activity!K26="","",Activity!K26)</f>
        <v/>
      </c>
      <c r="K21">
        <f>IF(Activity!L26="","",Activity!L26)</f>
        <v>0</v>
      </c>
      <c r="L21" t="str">
        <f>IF(Activity!M26="","",Activity!M26)</f>
        <v/>
      </c>
      <c r="M21" t="str">
        <f>IF(Activity!N26="","",Activity!N26)</f>
        <v/>
      </c>
      <c r="N21" t="str">
        <f>IF(Activity!O26="","",Activity!O26)</f>
        <v/>
      </c>
      <c r="O21" s="127" t="str">
        <f>IF(Activity!P26="","",Activity!P26)</f>
        <v/>
      </c>
      <c r="P21" t="str">
        <f>IF(Activity!Q26="","",Activity!Q26)</f>
        <v/>
      </c>
      <c r="Q21" t="str">
        <f>IF(Activity!V26="","",Activity!V26)</f>
        <v/>
      </c>
    </row>
    <row r="22" spans="1:17" x14ac:dyDescent="0.25">
      <c r="A22">
        <v>11</v>
      </c>
      <c r="B22" t="str">
        <f t="shared" si="0"/>
        <v/>
      </c>
      <c r="C22" s="9"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t="str">
        <f>IF(Activity!K27="","",Activity!K27)</f>
        <v/>
      </c>
      <c r="K22">
        <f>IF(Activity!L27="","",Activity!L27)</f>
        <v>0</v>
      </c>
      <c r="L22" t="str">
        <f>IF(Activity!M27="","",Activity!M27)</f>
        <v/>
      </c>
      <c r="M22" t="str">
        <f>IF(Activity!N27="","",Activity!N27)</f>
        <v/>
      </c>
      <c r="N22" t="str">
        <f>IF(Activity!O27="","",Activity!O27)</f>
        <v/>
      </c>
      <c r="O22" s="127" t="str">
        <f>IF(Activity!P27="","",Activity!P27)</f>
        <v/>
      </c>
      <c r="P22" t="str">
        <f>IF(Activity!Q27="","",Activity!Q27)</f>
        <v/>
      </c>
      <c r="Q22" t="str">
        <f>IF(Activity!V27="","",Activity!V27)</f>
        <v/>
      </c>
    </row>
    <row r="23" spans="1:17" x14ac:dyDescent="0.25">
      <c r="A23">
        <v>11</v>
      </c>
      <c r="B23" t="str">
        <f t="shared" si="0"/>
        <v/>
      </c>
      <c r="C23" s="9"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t="str">
        <f>IF(Activity!K28="","",Activity!K28)</f>
        <v/>
      </c>
      <c r="K23">
        <f>IF(Activity!L28="","",Activity!L28)</f>
        <v>0</v>
      </c>
      <c r="L23" t="str">
        <f>IF(Activity!M28="","",Activity!M28)</f>
        <v/>
      </c>
      <c r="M23" t="str">
        <f>IF(Activity!N28="","",Activity!N28)</f>
        <v/>
      </c>
      <c r="N23" t="str">
        <f>IF(Activity!O28="","",Activity!O28)</f>
        <v/>
      </c>
      <c r="O23" s="127" t="str">
        <f>IF(Activity!P28="","",Activity!P28)</f>
        <v/>
      </c>
      <c r="P23" t="str">
        <f>IF(Activity!Q28="","",Activity!Q28)</f>
        <v/>
      </c>
      <c r="Q23" t="str">
        <f>IF(Activity!V28="","",Activity!V28)</f>
        <v/>
      </c>
    </row>
    <row r="24" spans="1:17" x14ac:dyDescent="0.25">
      <c r="A24">
        <v>11</v>
      </c>
      <c r="B24" t="str">
        <f t="shared" si="0"/>
        <v/>
      </c>
      <c r="C24" s="9"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t="str">
        <f>IF(Activity!K29="","",Activity!K29)</f>
        <v/>
      </c>
      <c r="K24">
        <f>IF(Activity!L29="","",Activity!L29)</f>
        <v>0</v>
      </c>
      <c r="L24" t="str">
        <f>IF(Activity!M29="","",Activity!M29)</f>
        <v/>
      </c>
      <c r="M24" t="str">
        <f>IF(Activity!N29="","",Activity!N29)</f>
        <v/>
      </c>
      <c r="N24" t="str">
        <f>IF(Activity!O29="","",Activity!O29)</f>
        <v/>
      </c>
      <c r="O24" s="127" t="str">
        <f>IF(Activity!P29="","",Activity!P29)</f>
        <v/>
      </c>
      <c r="P24" t="str">
        <f>IF(Activity!Q29="","",Activity!Q29)</f>
        <v/>
      </c>
      <c r="Q24" t="str">
        <f>IF(Activity!V29="","",Activity!V29)</f>
        <v/>
      </c>
    </row>
    <row r="25" spans="1:17" x14ac:dyDescent="0.25">
      <c r="A25">
        <v>11</v>
      </c>
      <c r="B25" t="str">
        <f t="shared" si="0"/>
        <v/>
      </c>
      <c r="C25" s="9"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t="str">
        <f>IF(Activity!K30="","",Activity!K30)</f>
        <v/>
      </c>
      <c r="K25">
        <f>IF(Activity!L30="","",Activity!L30)</f>
        <v>0</v>
      </c>
      <c r="L25" t="str">
        <f>IF(Activity!M30="","",Activity!M30)</f>
        <v/>
      </c>
      <c r="M25" t="str">
        <f>IF(Activity!N30="","",Activity!N30)</f>
        <v/>
      </c>
      <c r="N25" t="str">
        <f>IF(Activity!O30="","",Activity!O30)</f>
        <v/>
      </c>
      <c r="O25" s="127" t="str">
        <f>IF(Activity!P30="","",Activity!P30)</f>
        <v/>
      </c>
      <c r="P25" t="str">
        <f>IF(Activity!Q30="","",Activity!Q30)</f>
        <v/>
      </c>
      <c r="Q25" t="str">
        <f>IF(Activity!V30="","",Activity!V30)</f>
        <v/>
      </c>
    </row>
    <row r="26" spans="1:17" x14ac:dyDescent="0.25">
      <c r="A26">
        <v>11</v>
      </c>
      <c r="B26" t="str">
        <f t="shared" si="0"/>
        <v/>
      </c>
      <c r="C26" s="9"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t="str">
        <f>IF(Activity!K31="","",Activity!K31)</f>
        <v/>
      </c>
      <c r="K26">
        <f>IF(Activity!L31="","",Activity!L31)</f>
        <v>0</v>
      </c>
      <c r="L26" t="str">
        <f>IF(Activity!M31="","",Activity!M31)</f>
        <v/>
      </c>
      <c r="M26" t="str">
        <f>IF(Activity!N31="","",Activity!N31)</f>
        <v/>
      </c>
      <c r="N26" t="str">
        <f>IF(Activity!O31="","",Activity!O31)</f>
        <v/>
      </c>
      <c r="O26" s="127" t="str">
        <f>IF(Activity!P31="","",Activity!P31)</f>
        <v/>
      </c>
      <c r="P26" t="str">
        <f>IF(Activity!Q31="","",Activity!Q31)</f>
        <v/>
      </c>
      <c r="Q26" t="str">
        <f>IF(Activity!V31="","",Activity!V31)</f>
        <v/>
      </c>
    </row>
    <row r="27" spans="1:17" x14ac:dyDescent="0.25">
      <c r="A27">
        <v>11</v>
      </c>
      <c r="B27" t="str">
        <f t="shared" si="0"/>
        <v/>
      </c>
      <c r="C27" s="9"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t="str">
        <f>IF(Activity!K32="","",Activity!K32)</f>
        <v/>
      </c>
      <c r="K27">
        <f>IF(Activity!L32="","",Activity!L32)</f>
        <v>0</v>
      </c>
      <c r="L27" t="str">
        <f>IF(Activity!M32="","",Activity!M32)</f>
        <v/>
      </c>
      <c r="M27" t="str">
        <f>IF(Activity!N32="","",Activity!N32)</f>
        <v/>
      </c>
      <c r="N27" t="str">
        <f>IF(Activity!O32="","",Activity!O32)</f>
        <v/>
      </c>
      <c r="O27" s="127" t="str">
        <f>IF(Activity!P32="","",Activity!P32)</f>
        <v/>
      </c>
      <c r="P27" t="str">
        <f>IF(Activity!Q32="","",Activity!Q32)</f>
        <v/>
      </c>
      <c r="Q27" t="str">
        <f>IF(Activity!V32="","",Activity!V32)</f>
        <v/>
      </c>
    </row>
    <row r="28" spans="1:17" x14ac:dyDescent="0.25">
      <c r="A28">
        <v>11</v>
      </c>
      <c r="B28" t="str">
        <f t="shared" si="0"/>
        <v/>
      </c>
      <c r="C28" s="9"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t="str">
        <f>IF(Activity!K33="","",Activity!K33)</f>
        <v/>
      </c>
      <c r="K28">
        <f>IF(Activity!L33="","",Activity!L33)</f>
        <v>0</v>
      </c>
      <c r="L28" t="str">
        <f>IF(Activity!M33="","",Activity!M33)</f>
        <v/>
      </c>
      <c r="M28" t="str">
        <f>IF(Activity!N33="","",Activity!N33)</f>
        <v/>
      </c>
      <c r="N28" t="str">
        <f>IF(Activity!O33="","",Activity!O33)</f>
        <v/>
      </c>
      <c r="O28" s="127" t="str">
        <f>IF(Activity!P33="","",Activity!P33)</f>
        <v/>
      </c>
      <c r="P28" t="str">
        <f>IF(Activity!Q33="","",Activity!Q33)</f>
        <v/>
      </c>
      <c r="Q28" t="str">
        <f>IF(Activity!V33="","",Activity!V33)</f>
        <v/>
      </c>
    </row>
    <row r="29" spans="1:17" x14ac:dyDescent="0.25">
      <c r="A29">
        <v>11</v>
      </c>
      <c r="B29" t="str">
        <f t="shared" si="0"/>
        <v/>
      </c>
      <c r="C29" s="9"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t="str">
        <f>IF(Activity!K34="","",Activity!K34)</f>
        <v/>
      </c>
      <c r="K29">
        <f>IF(Activity!L34="","",Activity!L34)</f>
        <v>0</v>
      </c>
      <c r="L29" t="str">
        <f>IF(Activity!M34="","",Activity!M34)</f>
        <v/>
      </c>
      <c r="M29" t="str">
        <f>IF(Activity!N34="","",Activity!N34)</f>
        <v/>
      </c>
      <c r="N29" t="str">
        <f>IF(Activity!O34="","",Activity!O34)</f>
        <v/>
      </c>
      <c r="O29" s="127" t="str">
        <f>IF(Activity!P34="","",Activity!P34)</f>
        <v/>
      </c>
      <c r="P29" t="str">
        <f>IF(Activity!Q34="","",Activity!Q34)</f>
        <v/>
      </c>
      <c r="Q29" t="str">
        <f>IF(Activity!V34="","",Activity!V34)</f>
        <v/>
      </c>
    </row>
    <row r="30" spans="1:17" x14ac:dyDescent="0.25">
      <c r="A30">
        <v>11</v>
      </c>
      <c r="B30" t="str">
        <f t="shared" si="0"/>
        <v/>
      </c>
      <c r="C30" s="9"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t="str">
        <f>IF(Activity!K35="","",Activity!K35)</f>
        <v/>
      </c>
      <c r="K30">
        <f>IF(Activity!L35="","",Activity!L35)</f>
        <v>0</v>
      </c>
      <c r="L30" t="str">
        <f>IF(Activity!M35="","",Activity!M35)</f>
        <v/>
      </c>
      <c r="M30" t="str">
        <f>IF(Activity!N35="","",Activity!N35)</f>
        <v/>
      </c>
      <c r="N30" t="str">
        <f>IF(Activity!O35="","",Activity!O35)</f>
        <v/>
      </c>
      <c r="O30" s="127" t="str">
        <f>IF(Activity!P35="","",Activity!P35)</f>
        <v/>
      </c>
      <c r="P30" t="str">
        <f>IF(Activity!Q35="","",Activity!Q35)</f>
        <v/>
      </c>
      <c r="Q30" t="str">
        <f>IF(Activity!V35="","",Activity!V35)</f>
        <v/>
      </c>
    </row>
    <row r="31" spans="1:17" x14ac:dyDescent="0.25">
      <c r="A31">
        <v>11</v>
      </c>
      <c r="B31" t="str">
        <f t="shared" si="0"/>
        <v/>
      </c>
      <c r="C31" s="9"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t="str">
        <f>IF(Activity!K36="","",Activity!K36)</f>
        <v/>
      </c>
      <c r="K31">
        <f>IF(Activity!L36="","",Activity!L36)</f>
        <v>0</v>
      </c>
      <c r="L31" t="str">
        <f>IF(Activity!M36="","",Activity!M36)</f>
        <v/>
      </c>
      <c r="M31" t="str">
        <f>IF(Activity!N36="","",Activity!N36)</f>
        <v/>
      </c>
      <c r="N31" t="str">
        <f>IF(Activity!O36="","",Activity!O36)</f>
        <v/>
      </c>
      <c r="O31" s="127" t="str">
        <f>IF(Activity!P36="","",Activity!P36)</f>
        <v/>
      </c>
      <c r="P31" t="str">
        <f>IF(Activity!Q36="","",Activity!Q36)</f>
        <v/>
      </c>
      <c r="Q31" t="str">
        <f>IF(Activity!V36="","",Activity!V36)</f>
        <v/>
      </c>
    </row>
    <row r="32" spans="1:17" x14ac:dyDescent="0.25">
      <c r="A32">
        <v>11</v>
      </c>
      <c r="B32" t="str">
        <f t="shared" si="0"/>
        <v/>
      </c>
      <c r="C32" s="9"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t="str">
        <f>IF(Activity!K37="","",Activity!K37)</f>
        <v/>
      </c>
      <c r="K32">
        <f>IF(Activity!L37="","",Activity!L37)</f>
        <v>0</v>
      </c>
      <c r="L32" t="str">
        <f>IF(Activity!M37="","",Activity!M37)</f>
        <v/>
      </c>
      <c r="M32" t="str">
        <f>IF(Activity!N37="","",Activity!N37)</f>
        <v/>
      </c>
      <c r="N32" t="str">
        <f>IF(Activity!O37="","",Activity!O37)</f>
        <v/>
      </c>
      <c r="O32" s="127" t="str">
        <f>IF(Activity!P37="","",Activity!P37)</f>
        <v/>
      </c>
      <c r="P32" t="str">
        <f>IF(Activity!Q37="","",Activity!Q37)</f>
        <v/>
      </c>
      <c r="Q32" t="str">
        <f>IF(Activity!V37="","",Activity!V37)</f>
        <v/>
      </c>
    </row>
    <row r="33" spans="1:17" x14ac:dyDescent="0.25">
      <c r="A33">
        <v>11</v>
      </c>
      <c r="B33" t="str">
        <f t="shared" si="0"/>
        <v/>
      </c>
      <c r="C33" s="9"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t="str">
        <f>IF(Activity!K38="","",Activity!K38)</f>
        <v/>
      </c>
      <c r="K33">
        <f>IF(Activity!L38="","",Activity!L38)</f>
        <v>0</v>
      </c>
      <c r="L33" t="str">
        <f>IF(Activity!M38="","",Activity!M38)</f>
        <v/>
      </c>
      <c r="M33" t="str">
        <f>IF(Activity!N38="","",Activity!N38)</f>
        <v/>
      </c>
      <c r="N33" t="str">
        <f>IF(Activity!O38="","",Activity!O38)</f>
        <v/>
      </c>
      <c r="O33" s="127" t="str">
        <f>IF(Activity!P38="","",Activity!P38)</f>
        <v/>
      </c>
      <c r="P33" t="str">
        <f>IF(Activity!Q38="","",Activity!Q38)</f>
        <v/>
      </c>
      <c r="Q33" t="str">
        <f>IF(Activity!V38="","",Activity!V38)</f>
        <v/>
      </c>
    </row>
    <row r="34" spans="1:17" x14ac:dyDescent="0.25">
      <c r="A34">
        <v>11</v>
      </c>
      <c r="B34" t="str">
        <f t="shared" si="0"/>
        <v/>
      </c>
      <c r="C34" s="9"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t="str">
        <f>IF(Activity!K39="","",Activity!K39)</f>
        <v/>
      </c>
      <c r="K34">
        <f>IF(Activity!L39="","",Activity!L39)</f>
        <v>0</v>
      </c>
      <c r="L34" t="str">
        <f>IF(Activity!M39="","",Activity!M39)</f>
        <v/>
      </c>
      <c r="M34" t="str">
        <f>IF(Activity!N39="","",Activity!N39)</f>
        <v/>
      </c>
      <c r="N34" t="str">
        <f>IF(Activity!O39="","",Activity!O39)</f>
        <v/>
      </c>
      <c r="O34" s="127" t="str">
        <f>IF(Activity!P39="","",Activity!P39)</f>
        <v/>
      </c>
      <c r="P34" t="str">
        <f>IF(Activity!Q39="","",Activity!Q39)</f>
        <v/>
      </c>
      <c r="Q34" t="str">
        <f>IF(Activity!V39="","",Activity!V39)</f>
        <v/>
      </c>
    </row>
    <row r="35" spans="1:17" x14ac:dyDescent="0.25">
      <c r="A35">
        <v>11</v>
      </c>
      <c r="B35" t="str">
        <f t="shared" si="0"/>
        <v/>
      </c>
      <c r="C35" s="9"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t="str">
        <f>IF(Activity!K40="","",Activity!K40)</f>
        <v/>
      </c>
      <c r="K35">
        <f>IF(Activity!L40="","",Activity!L40)</f>
        <v>0</v>
      </c>
      <c r="L35" t="str">
        <f>IF(Activity!M40="","",Activity!M40)</f>
        <v/>
      </c>
      <c r="M35" t="str">
        <f>IF(Activity!N40="","",Activity!N40)</f>
        <v/>
      </c>
      <c r="N35" t="str">
        <f>IF(Activity!O40="","",Activity!O40)</f>
        <v/>
      </c>
      <c r="O35" s="127" t="str">
        <f>IF(Activity!P40="","",Activity!P40)</f>
        <v/>
      </c>
      <c r="P35" t="str">
        <f>IF(Activity!Q40="","",Activity!Q40)</f>
        <v/>
      </c>
      <c r="Q35" t="str">
        <f>IF(Activity!V40="","",Activity!V40)</f>
        <v/>
      </c>
    </row>
    <row r="36" spans="1:17" x14ac:dyDescent="0.25">
      <c r="A36">
        <v>11</v>
      </c>
      <c r="B36" t="str">
        <f t="shared" si="0"/>
        <v/>
      </c>
      <c r="C36" s="9"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t="str">
        <f>IF(Activity!K41="","",Activity!K41)</f>
        <v/>
      </c>
      <c r="K36">
        <f>IF(Activity!L41="","",Activity!L41)</f>
        <v>0</v>
      </c>
      <c r="L36" t="str">
        <f>IF(Activity!M41="","",Activity!M41)</f>
        <v/>
      </c>
      <c r="M36" t="str">
        <f>IF(Activity!N41="","",Activity!N41)</f>
        <v/>
      </c>
      <c r="N36" t="str">
        <f>IF(Activity!O41="","",Activity!O41)</f>
        <v/>
      </c>
      <c r="O36" s="127" t="str">
        <f>IF(Activity!P41="","",Activity!P41)</f>
        <v/>
      </c>
      <c r="P36" t="str">
        <f>IF(Activity!Q41="","",Activity!Q41)</f>
        <v/>
      </c>
      <c r="Q36" t="str">
        <f>IF(Activity!V41="","",Activity!V41)</f>
        <v/>
      </c>
    </row>
    <row r="37" spans="1:17" x14ac:dyDescent="0.25">
      <c r="A37">
        <v>11</v>
      </c>
      <c r="B37" t="str">
        <f t="shared" si="0"/>
        <v/>
      </c>
      <c r="C37" s="9"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t="str">
        <f>IF(Activity!K42="","",Activity!K42)</f>
        <v/>
      </c>
      <c r="K37">
        <f>IF(Activity!L42="","",Activity!L42)</f>
        <v>0</v>
      </c>
      <c r="L37" t="str">
        <f>IF(Activity!M42="","",Activity!M42)</f>
        <v/>
      </c>
      <c r="M37" t="str">
        <f>IF(Activity!N42="","",Activity!N42)</f>
        <v/>
      </c>
      <c r="N37" t="str">
        <f>IF(Activity!O42="","",Activity!O42)</f>
        <v/>
      </c>
      <c r="O37" s="127" t="str">
        <f>IF(Activity!P42="","",Activity!P42)</f>
        <v/>
      </c>
      <c r="P37" t="str">
        <f>IF(Activity!Q42="","",Activity!Q42)</f>
        <v/>
      </c>
      <c r="Q37" t="str">
        <f>IF(Activity!V42="","",Activity!V42)</f>
        <v/>
      </c>
    </row>
    <row r="38" spans="1:17" x14ac:dyDescent="0.25">
      <c r="A38">
        <v>11</v>
      </c>
      <c r="B38" t="str">
        <f t="shared" si="0"/>
        <v/>
      </c>
      <c r="C38" s="9"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t="str">
        <f>IF(Activity!K43="","",Activity!K43)</f>
        <v/>
      </c>
      <c r="K38">
        <f>IF(Activity!L43="","",Activity!L43)</f>
        <v>0</v>
      </c>
      <c r="L38" t="str">
        <f>IF(Activity!M43="","",Activity!M43)</f>
        <v/>
      </c>
      <c r="M38" t="str">
        <f>IF(Activity!N43="","",Activity!N43)</f>
        <v/>
      </c>
      <c r="N38" t="str">
        <f>IF(Activity!O43="","",Activity!O43)</f>
        <v/>
      </c>
      <c r="O38" s="127" t="str">
        <f>IF(Activity!P43="","",Activity!P43)</f>
        <v/>
      </c>
      <c r="P38" t="str">
        <f>IF(Activity!Q43="","",Activity!Q43)</f>
        <v/>
      </c>
      <c r="Q38" t="str">
        <f>IF(Activity!V43="","",Activity!V43)</f>
        <v/>
      </c>
    </row>
    <row r="39" spans="1:17" x14ac:dyDescent="0.25">
      <c r="A39">
        <v>11</v>
      </c>
      <c r="B39" t="str">
        <f t="shared" si="0"/>
        <v/>
      </c>
      <c r="C39" s="9"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t="str">
        <f>IF(Activity!K44="","",Activity!K44)</f>
        <v/>
      </c>
      <c r="K39">
        <f>IF(Activity!L44="","",Activity!L44)</f>
        <v>0</v>
      </c>
      <c r="L39" t="str">
        <f>IF(Activity!M44="","",Activity!M44)</f>
        <v/>
      </c>
      <c r="M39" t="str">
        <f>IF(Activity!N44="","",Activity!N44)</f>
        <v/>
      </c>
      <c r="N39" t="str">
        <f>IF(Activity!O44="","",Activity!O44)</f>
        <v/>
      </c>
      <c r="O39" s="127" t="str">
        <f>IF(Activity!P44="","",Activity!P44)</f>
        <v/>
      </c>
      <c r="P39" t="str">
        <f>IF(Activity!Q44="","",Activity!Q44)</f>
        <v/>
      </c>
      <c r="Q39" t="str">
        <f>IF(Activity!V44="","",Activity!V44)</f>
        <v/>
      </c>
    </row>
    <row r="40" spans="1:17" x14ac:dyDescent="0.25">
      <c r="A40">
        <v>11</v>
      </c>
      <c r="B40" t="str">
        <f t="shared" si="0"/>
        <v/>
      </c>
      <c r="C40" s="9"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t="str">
        <f>IF(Activity!K45="","",Activity!K45)</f>
        <v/>
      </c>
      <c r="K40">
        <f>IF(Activity!L45="","",Activity!L45)</f>
        <v>0</v>
      </c>
      <c r="L40" t="str">
        <f>IF(Activity!M45="","",Activity!M45)</f>
        <v/>
      </c>
      <c r="M40" t="str">
        <f>IF(Activity!N45="","",Activity!N45)</f>
        <v/>
      </c>
      <c r="N40" t="str">
        <f>IF(Activity!O45="","",Activity!O45)</f>
        <v/>
      </c>
      <c r="O40" s="127" t="str">
        <f>IF(Activity!P45="","",Activity!P45)</f>
        <v/>
      </c>
      <c r="P40" t="str">
        <f>IF(Activity!Q45="","",Activity!Q45)</f>
        <v/>
      </c>
      <c r="Q40" t="str">
        <f>IF(Activity!V45="","",Activity!V45)</f>
        <v/>
      </c>
    </row>
    <row r="41" spans="1:17" x14ac:dyDescent="0.25">
      <c r="A41">
        <v>11</v>
      </c>
      <c r="B41" t="str">
        <f t="shared" si="0"/>
        <v/>
      </c>
      <c r="C41" s="9"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t="str">
        <f>IF(Activity!K46="","",Activity!K46)</f>
        <v/>
      </c>
      <c r="K41">
        <f>IF(Activity!L46="","",Activity!L46)</f>
        <v>0</v>
      </c>
      <c r="L41" t="str">
        <f>IF(Activity!M46="","",Activity!M46)</f>
        <v/>
      </c>
      <c r="M41" t="str">
        <f>IF(Activity!N46="","",Activity!N46)</f>
        <v/>
      </c>
      <c r="N41" t="str">
        <f>IF(Activity!O46="","",Activity!O46)</f>
        <v/>
      </c>
      <c r="O41" s="127" t="str">
        <f>IF(Activity!P46="","",Activity!P46)</f>
        <v/>
      </c>
      <c r="P41" t="str">
        <f>IF(Activity!Q46="","",Activity!Q46)</f>
        <v/>
      </c>
      <c r="Q41" t="str">
        <f>IF(Activity!V46="","",Activity!V46)</f>
        <v/>
      </c>
    </row>
    <row r="42" spans="1:17" x14ac:dyDescent="0.25">
      <c r="A42">
        <v>11</v>
      </c>
      <c r="B42" t="str">
        <f t="shared" si="0"/>
        <v/>
      </c>
      <c r="C42" s="9"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t="str">
        <f>IF(Activity!K47="","",Activity!K47)</f>
        <v/>
      </c>
      <c r="K42">
        <f>IF(Activity!L47="","",Activity!L47)</f>
        <v>0</v>
      </c>
      <c r="L42" t="str">
        <f>IF(Activity!M47="","",Activity!M47)</f>
        <v/>
      </c>
      <c r="M42" t="str">
        <f>IF(Activity!N47="","",Activity!N47)</f>
        <v/>
      </c>
      <c r="N42" t="str">
        <f>IF(Activity!O47="","",Activity!O47)</f>
        <v/>
      </c>
      <c r="O42" s="127" t="str">
        <f>IF(Activity!P47="","",Activity!P47)</f>
        <v/>
      </c>
      <c r="P42" t="str">
        <f>IF(Activity!Q47="","",Activity!Q47)</f>
        <v/>
      </c>
      <c r="Q42" t="str">
        <f>IF(Activity!V47="","",Activity!V47)</f>
        <v/>
      </c>
    </row>
    <row r="43" spans="1:17" x14ac:dyDescent="0.25">
      <c r="A43">
        <v>11</v>
      </c>
      <c r="B43" t="str">
        <f t="shared" si="0"/>
        <v/>
      </c>
      <c r="C43" s="9"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t="str">
        <f>IF(Activity!K48="","",Activity!K48)</f>
        <v/>
      </c>
      <c r="K43">
        <f>IF(Activity!L48="","",Activity!L48)</f>
        <v>0</v>
      </c>
      <c r="L43" t="str">
        <f>IF(Activity!M48="","",Activity!M48)</f>
        <v/>
      </c>
      <c r="M43" t="str">
        <f>IF(Activity!N48="","",Activity!N48)</f>
        <v/>
      </c>
      <c r="N43" t="str">
        <f>IF(Activity!O48="","",Activity!O48)</f>
        <v/>
      </c>
      <c r="O43" s="127" t="str">
        <f>IF(Activity!P48="","",Activity!P48)</f>
        <v/>
      </c>
      <c r="P43" t="str">
        <f>IF(Activity!Q48="","",Activity!Q48)</f>
        <v/>
      </c>
      <c r="Q43" t="str">
        <f>IF(Activity!V48="","",Activity!V48)</f>
        <v/>
      </c>
    </row>
    <row r="44" spans="1:17" x14ac:dyDescent="0.25">
      <c r="A44">
        <v>11</v>
      </c>
      <c r="B44" t="str">
        <f t="shared" si="0"/>
        <v/>
      </c>
      <c r="C44" s="9"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t="str">
        <f>IF(Activity!K49="","",Activity!K49)</f>
        <v/>
      </c>
      <c r="K44">
        <f>IF(Activity!L49="","",Activity!L49)</f>
        <v>0</v>
      </c>
      <c r="L44" t="str">
        <f>IF(Activity!M49="","",Activity!M49)</f>
        <v/>
      </c>
      <c r="M44" t="str">
        <f>IF(Activity!N49="","",Activity!N49)</f>
        <v/>
      </c>
      <c r="N44" t="str">
        <f>IF(Activity!O49="","",Activity!O49)</f>
        <v/>
      </c>
      <c r="O44" s="127" t="str">
        <f>IF(Activity!P49="","",Activity!P49)</f>
        <v/>
      </c>
      <c r="P44" t="str">
        <f>IF(Activity!Q49="","",Activity!Q49)</f>
        <v/>
      </c>
      <c r="Q44" t="str">
        <f>IF(Activity!V49="","",Activity!V49)</f>
        <v/>
      </c>
    </row>
    <row r="45" spans="1:17" x14ac:dyDescent="0.25">
      <c r="A45">
        <v>11</v>
      </c>
      <c r="B45" t="str">
        <f t="shared" si="0"/>
        <v/>
      </c>
      <c r="C45" s="9"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t="str">
        <f>IF(Activity!K50="","",Activity!K50)</f>
        <v/>
      </c>
      <c r="K45">
        <f>IF(Activity!L50="","",Activity!L50)</f>
        <v>0</v>
      </c>
      <c r="L45" t="str">
        <f>IF(Activity!M50="","",Activity!M50)</f>
        <v/>
      </c>
      <c r="M45" t="str">
        <f>IF(Activity!N50="","",Activity!N50)</f>
        <v/>
      </c>
      <c r="N45" t="str">
        <f>IF(Activity!O50="","",Activity!O50)</f>
        <v/>
      </c>
      <c r="O45" s="127" t="str">
        <f>IF(Activity!P50="","",Activity!P50)</f>
        <v/>
      </c>
      <c r="P45" t="str">
        <f>IF(Activity!Q50="","",Activity!Q50)</f>
        <v/>
      </c>
      <c r="Q45" t="str">
        <f>IF(Activity!V50="","",Activity!V50)</f>
        <v/>
      </c>
    </row>
    <row r="46" spans="1:17" x14ac:dyDescent="0.25">
      <c r="A46">
        <v>11</v>
      </c>
      <c r="B46" t="str">
        <f t="shared" si="0"/>
        <v/>
      </c>
      <c r="C46" s="9"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t="str">
        <f>IF(Activity!K51="","",Activity!K51)</f>
        <v/>
      </c>
      <c r="K46">
        <f>IF(Activity!L51="","",Activity!L51)</f>
        <v>0</v>
      </c>
      <c r="L46" t="str">
        <f>IF(Activity!M51="","",Activity!M51)</f>
        <v/>
      </c>
      <c r="M46" t="str">
        <f>IF(Activity!N51="","",Activity!N51)</f>
        <v/>
      </c>
      <c r="N46" t="str">
        <f>IF(Activity!O51="","",Activity!O51)</f>
        <v/>
      </c>
      <c r="O46" s="127" t="str">
        <f>IF(Activity!P51="","",Activity!P51)</f>
        <v/>
      </c>
      <c r="P46" t="str">
        <f>IF(Activity!Q51="","",Activity!Q51)</f>
        <v/>
      </c>
      <c r="Q46" t="str">
        <f>IF(Activity!V51="","",Activity!V51)</f>
        <v/>
      </c>
    </row>
    <row r="47" spans="1:17" x14ac:dyDescent="0.25">
      <c r="A47">
        <v>11</v>
      </c>
      <c r="B47" t="str">
        <f t="shared" si="0"/>
        <v/>
      </c>
      <c r="C47" s="9"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t="str">
        <f>IF(Activity!K52="","",Activity!K52)</f>
        <v/>
      </c>
      <c r="K47">
        <f>IF(Activity!L52="","",Activity!L52)</f>
        <v>0</v>
      </c>
      <c r="L47" t="str">
        <f>IF(Activity!M52="","",Activity!M52)</f>
        <v/>
      </c>
      <c r="M47" t="str">
        <f>IF(Activity!N52="","",Activity!N52)</f>
        <v/>
      </c>
      <c r="N47" t="str">
        <f>IF(Activity!O52="","",Activity!O52)</f>
        <v/>
      </c>
      <c r="O47" s="127" t="str">
        <f>IF(Activity!P52="","",Activity!P52)</f>
        <v/>
      </c>
      <c r="P47" t="str">
        <f>IF(Activity!Q52="","",Activity!Q52)</f>
        <v/>
      </c>
      <c r="Q47" t="str">
        <f>IF(Activity!V52="","",Activity!V52)</f>
        <v/>
      </c>
    </row>
    <row r="48" spans="1:17" x14ac:dyDescent="0.25">
      <c r="A48">
        <v>11</v>
      </c>
      <c r="B48" t="str">
        <f t="shared" si="0"/>
        <v/>
      </c>
      <c r="C48" s="9"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t="str">
        <f>IF(Activity!K53="","",Activity!K53)</f>
        <v/>
      </c>
      <c r="K48">
        <f>IF(Activity!L53="","",Activity!L53)</f>
        <v>0</v>
      </c>
      <c r="L48" t="str">
        <f>IF(Activity!M53="","",Activity!M53)</f>
        <v/>
      </c>
      <c r="M48" t="str">
        <f>IF(Activity!N53="","",Activity!N53)</f>
        <v/>
      </c>
      <c r="N48" t="str">
        <f>IF(Activity!O53="","",Activity!O53)</f>
        <v/>
      </c>
      <c r="O48" s="127" t="str">
        <f>IF(Activity!P53="","",Activity!P53)</f>
        <v/>
      </c>
      <c r="P48" t="str">
        <f>IF(Activity!Q53="","",Activity!Q53)</f>
        <v/>
      </c>
      <c r="Q48" t="str">
        <f>IF(Activity!V53="","",Activity!V53)</f>
        <v/>
      </c>
    </row>
    <row r="49" spans="1:17" x14ac:dyDescent="0.25">
      <c r="A49">
        <v>11</v>
      </c>
      <c r="B49" t="str">
        <f t="shared" si="0"/>
        <v/>
      </c>
      <c r="C49" s="9"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t="str">
        <f>IF(Activity!K54="","",Activity!K54)</f>
        <v/>
      </c>
      <c r="K49">
        <f>IF(Activity!L54="","",Activity!L54)</f>
        <v>0</v>
      </c>
      <c r="L49" t="str">
        <f>IF(Activity!M54="","",Activity!M54)</f>
        <v/>
      </c>
      <c r="M49" t="str">
        <f>IF(Activity!N54="","",Activity!N54)</f>
        <v/>
      </c>
      <c r="N49" t="str">
        <f>IF(Activity!O54="","",Activity!O54)</f>
        <v/>
      </c>
      <c r="O49" s="127" t="str">
        <f>IF(Activity!P54="","",Activity!P54)</f>
        <v/>
      </c>
      <c r="P49" t="str">
        <f>IF(Activity!Q54="","",Activity!Q54)</f>
        <v/>
      </c>
      <c r="Q49" t="str">
        <f>IF(Activity!V54="","",Activity!V54)</f>
        <v/>
      </c>
    </row>
    <row r="50" spans="1:17" x14ac:dyDescent="0.25">
      <c r="A50">
        <v>11</v>
      </c>
      <c r="B50" t="str">
        <f t="shared" si="0"/>
        <v/>
      </c>
      <c r="C50" s="9"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t="str">
        <f>IF(Activity!K55="","",Activity!K55)</f>
        <v/>
      </c>
      <c r="K50">
        <f>IF(Activity!L55="","",Activity!L55)</f>
        <v>0</v>
      </c>
      <c r="L50" t="str">
        <f>IF(Activity!M55="","",Activity!M55)</f>
        <v/>
      </c>
      <c r="M50" t="str">
        <f>IF(Activity!N55="","",Activity!N55)</f>
        <v/>
      </c>
      <c r="N50" t="str">
        <f>IF(Activity!O55="","",Activity!O55)</f>
        <v/>
      </c>
      <c r="O50" s="127" t="str">
        <f>IF(Activity!P55="","",Activity!P55)</f>
        <v/>
      </c>
      <c r="P50" t="str">
        <f>IF(Activity!Q55="","",Activity!Q55)</f>
        <v/>
      </c>
      <c r="Q50" t="str">
        <f>IF(Activity!V55="","",Activity!V55)</f>
        <v/>
      </c>
    </row>
    <row r="51" spans="1:17" x14ac:dyDescent="0.25">
      <c r="A51">
        <v>11</v>
      </c>
      <c r="B51" t="str">
        <f t="shared" si="0"/>
        <v/>
      </c>
      <c r="C51" s="9"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t="str">
        <f>IF(Activity!K56="","",Activity!K56)</f>
        <v/>
      </c>
      <c r="K51">
        <f>IF(Activity!L56="","",Activity!L56)</f>
        <v>0</v>
      </c>
      <c r="L51" t="str">
        <f>IF(Activity!M56="","",Activity!M56)</f>
        <v/>
      </c>
      <c r="M51" t="str">
        <f>IF(Activity!N56="","",Activity!N56)</f>
        <v/>
      </c>
      <c r="N51" t="str">
        <f>IF(Activity!O56="","",Activity!O56)</f>
        <v/>
      </c>
      <c r="O51" s="127" t="str">
        <f>IF(Activity!P56="","",Activity!P56)</f>
        <v/>
      </c>
      <c r="P51" t="str">
        <f>IF(Activity!Q56="","",Activity!Q56)</f>
        <v/>
      </c>
      <c r="Q51" t="str">
        <f>IF(Activity!V56="","",Activity!V56)</f>
        <v/>
      </c>
    </row>
    <row r="52" spans="1:17" x14ac:dyDescent="0.25">
      <c r="A52">
        <v>11</v>
      </c>
      <c r="B52" t="str">
        <f t="shared" si="0"/>
        <v/>
      </c>
      <c r="C52" s="9"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t="str">
        <f>IF(Activity!K57="","",Activity!K57)</f>
        <v/>
      </c>
      <c r="K52">
        <f>IF(Activity!L57="","",Activity!L57)</f>
        <v>0</v>
      </c>
      <c r="L52" t="str">
        <f>IF(Activity!M57="","",Activity!M57)</f>
        <v/>
      </c>
      <c r="M52" t="str">
        <f>IF(Activity!N57="","",Activity!N57)</f>
        <v/>
      </c>
      <c r="N52" t="str">
        <f>IF(Activity!O57="","",Activity!O57)</f>
        <v/>
      </c>
      <c r="O52" s="127" t="str">
        <f>IF(Activity!P57="","",Activity!P57)</f>
        <v/>
      </c>
      <c r="P52" t="str">
        <f>IF(Activity!Q57="","",Activity!Q57)</f>
        <v/>
      </c>
      <c r="Q52" t="str">
        <f>IF(Activity!V57="","",Activity!V57)</f>
        <v/>
      </c>
    </row>
    <row r="53" spans="1:17" x14ac:dyDescent="0.25">
      <c r="A53">
        <v>11</v>
      </c>
      <c r="B53" t="str">
        <f t="shared" si="0"/>
        <v/>
      </c>
      <c r="C53" s="9"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t="str">
        <f>IF(Activity!K58="","",Activity!K58)</f>
        <v/>
      </c>
      <c r="K53">
        <f>IF(Activity!L58="","",Activity!L58)</f>
        <v>0</v>
      </c>
      <c r="L53" t="str">
        <f>IF(Activity!M58="","",Activity!M58)</f>
        <v/>
      </c>
      <c r="M53" t="str">
        <f>IF(Activity!N58="","",Activity!N58)</f>
        <v/>
      </c>
      <c r="N53" t="str">
        <f>IF(Activity!O58="","",Activity!O58)</f>
        <v/>
      </c>
      <c r="O53" s="127" t="str">
        <f>IF(Activity!P58="","",Activity!P58)</f>
        <v/>
      </c>
      <c r="P53" t="str">
        <f>IF(Activity!Q58="","",Activity!Q58)</f>
        <v/>
      </c>
      <c r="Q53" t="str">
        <f>IF(Activity!V58="","",Activity!V58)</f>
        <v/>
      </c>
    </row>
    <row r="54" spans="1:17" x14ac:dyDescent="0.25">
      <c r="A54">
        <v>11</v>
      </c>
      <c r="B54" t="str">
        <f t="shared" si="0"/>
        <v/>
      </c>
      <c r="C54" s="9"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t="str">
        <f>IF(Activity!K59="","",Activity!K59)</f>
        <v/>
      </c>
      <c r="K54">
        <f>IF(Activity!L59="","",Activity!L59)</f>
        <v>0</v>
      </c>
      <c r="L54" t="str">
        <f>IF(Activity!M59="","",Activity!M59)</f>
        <v/>
      </c>
      <c r="M54" t="str">
        <f>IF(Activity!N59="","",Activity!N59)</f>
        <v/>
      </c>
      <c r="N54" t="str">
        <f>IF(Activity!O59="","",Activity!O59)</f>
        <v/>
      </c>
      <c r="O54" s="127" t="str">
        <f>IF(Activity!P59="","",Activity!P59)</f>
        <v/>
      </c>
      <c r="P54" t="str">
        <f>IF(Activity!Q59="","",Activity!Q59)</f>
        <v/>
      </c>
      <c r="Q54" t="str">
        <f>IF(Activity!V59="","",Activity!V59)</f>
        <v/>
      </c>
    </row>
    <row r="55" spans="1:17" x14ac:dyDescent="0.25">
      <c r="A55">
        <v>11</v>
      </c>
      <c r="B55" t="str">
        <f t="shared" si="0"/>
        <v/>
      </c>
      <c r="C55" s="9"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t="str">
        <f>IF(Activity!K60="","",Activity!K60)</f>
        <v/>
      </c>
      <c r="K55">
        <f>IF(Activity!L60="","",Activity!L60)</f>
        <v>0</v>
      </c>
      <c r="L55" t="str">
        <f>IF(Activity!M60="","",Activity!M60)</f>
        <v/>
      </c>
      <c r="M55" t="str">
        <f>IF(Activity!N60="","",Activity!N60)</f>
        <v/>
      </c>
      <c r="N55" t="str">
        <f>IF(Activity!O60="","",Activity!O60)</f>
        <v/>
      </c>
      <c r="O55" s="127" t="str">
        <f>IF(Activity!P60="","",Activity!P60)</f>
        <v/>
      </c>
      <c r="P55" t="str">
        <f>IF(Activity!Q60="","",Activity!Q60)</f>
        <v/>
      </c>
      <c r="Q55" t="str">
        <f>IF(Activity!V60="","",Activity!V60)</f>
        <v/>
      </c>
    </row>
    <row r="56" spans="1:17" x14ac:dyDescent="0.25">
      <c r="A56">
        <v>11</v>
      </c>
      <c r="B56" t="str">
        <f t="shared" si="0"/>
        <v/>
      </c>
      <c r="C56" s="9"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t="str">
        <f>IF(Activity!K61="","",Activity!K61)</f>
        <v/>
      </c>
      <c r="K56">
        <f>IF(Activity!L61="","",Activity!L61)</f>
        <v>0</v>
      </c>
      <c r="L56" t="str">
        <f>IF(Activity!M61="","",Activity!M61)</f>
        <v/>
      </c>
      <c r="M56" t="str">
        <f>IF(Activity!N61="","",Activity!N61)</f>
        <v/>
      </c>
      <c r="N56" t="str">
        <f>IF(Activity!O61="","",Activity!O61)</f>
        <v/>
      </c>
      <c r="O56" s="127" t="str">
        <f>IF(Activity!P61="","",Activity!P61)</f>
        <v/>
      </c>
      <c r="P56" t="str">
        <f>IF(Activity!Q61="","",Activity!Q61)</f>
        <v/>
      </c>
      <c r="Q56" t="str">
        <f>IF(Activity!V61="","",Activity!V61)</f>
        <v/>
      </c>
    </row>
    <row r="57" spans="1:17" x14ac:dyDescent="0.25">
      <c r="A57">
        <v>11</v>
      </c>
      <c r="B57" t="str">
        <f t="shared" si="0"/>
        <v/>
      </c>
      <c r="C57" s="9"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t="str">
        <f>IF(Activity!K62="","",Activity!K62)</f>
        <v/>
      </c>
      <c r="K57">
        <f>IF(Activity!L62="","",Activity!L62)</f>
        <v>0</v>
      </c>
      <c r="L57" t="str">
        <f>IF(Activity!M62="","",Activity!M62)</f>
        <v/>
      </c>
      <c r="M57" t="str">
        <f>IF(Activity!N62="","",Activity!N62)</f>
        <v/>
      </c>
      <c r="N57" t="str">
        <f>IF(Activity!O62="","",Activity!O62)</f>
        <v/>
      </c>
      <c r="O57" s="127" t="str">
        <f>IF(Activity!P62="","",Activity!P62)</f>
        <v/>
      </c>
      <c r="P57" t="str">
        <f>IF(Activity!Q62="","",Activity!Q62)</f>
        <v/>
      </c>
      <c r="Q57" t="str">
        <f>IF(Activity!V62="","",Activity!V62)</f>
        <v/>
      </c>
    </row>
    <row r="58" spans="1:17" x14ac:dyDescent="0.25">
      <c r="A58">
        <v>11</v>
      </c>
      <c r="B58" t="str">
        <f t="shared" si="0"/>
        <v/>
      </c>
      <c r="C58" s="9"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t="str">
        <f>IF(Activity!K63="","",Activity!K63)</f>
        <v/>
      </c>
      <c r="K58">
        <f>IF(Activity!L63="","",Activity!L63)</f>
        <v>0</v>
      </c>
      <c r="L58" t="str">
        <f>IF(Activity!M63="","",Activity!M63)</f>
        <v/>
      </c>
      <c r="M58" t="str">
        <f>IF(Activity!N63="","",Activity!N63)</f>
        <v/>
      </c>
      <c r="N58" t="str">
        <f>IF(Activity!O63="","",Activity!O63)</f>
        <v/>
      </c>
      <c r="O58" s="127" t="str">
        <f>IF(Activity!P63="","",Activity!P63)</f>
        <v/>
      </c>
      <c r="P58" t="str">
        <f>IF(Activity!Q63="","",Activity!Q63)</f>
        <v/>
      </c>
      <c r="Q58" t="str">
        <f>IF(Activity!V63="","",Activity!V63)</f>
        <v/>
      </c>
    </row>
    <row r="59" spans="1:17" x14ac:dyDescent="0.25">
      <c r="A59">
        <v>11</v>
      </c>
      <c r="B59" t="str">
        <f t="shared" si="0"/>
        <v/>
      </c>
      <c r="C59" s="9"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t="str">
        <f>IF(Activity!K64="","",Activity!K64)</f>
        <v/>
      </c>
      <c r="K59">
        <f>IF(Activity!L64="","",Activity!L64)</f>
        <v>0</v>
      </c>
      <c r="L59" t="str">
        <f>IF(Activity!M64="","",Activity!M64)</f>
        <v/>
      </c>
      <c r="M59" t="str">
        <f>IF(Activity!N64="","",Activity!N64)</f>
        <v/>
      </c>
      <c r="N59" t="str">
        <f>IF(Activity!O64="","",Activity!O64)</f>
        <v/>
      </c>
      <c r="O59" s="127" t="str">
        <f>IF(Activity!P64="","",Activity!P64)</f>
        <v/>
      </c>
      <c r="P59" t="str">
        <f>IF(Activity!Q64="","",Activity!Q64)</f>
        <v/>
      </c>
      <c r="Q59" t="str">
        <f>IF(Activity!V64="","",Activity!V64)</f>
        <v/>
      </c>
    </row>
    <row r="60" spans="1:17" x14ac:dyDescent="0.25">
      <c r="A60">
        <v>11</v>
      </c>
      <c r="B60" t="str">
        <f t="shared" si="0"/>
        <v/>
      </c>
      <c r="C60" s="9"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t="str">
        <f>IF(Activity!K65="","",Activity!K65)</f>
        <v/>
      </c>
      <c r="K60">
        <f>IF(Activity!L65="","",Activity!L65)</f>
        <v>0</v>
      </c>
      <c r="L60" t="str">
        <f>IF(Activity!M65="","",Activity!M65)</f>
        <v/>
      </c>
      <c r="M60" t="str">
        <f>IF(Activity!N65="","",Activity!N65)</f>
        <v/>
      </c>
      <c r="N60" t="str">
        <f>IF(Activity!O65="","",Activity!O65)</f>
        <v/>
      </c>
      <c r="O60" s="127" t="str">
        <f>IF(Activity!P65="","",Activity!P65)</f>
        <v/>
      </c>
      <c r="P60" t="str">
        <f>IF(Activity!Q65="","",Activity!Q65)</f>
        <v/>
      </c>
      <c r="Q60" t="str">
        <f>IF(Activity!V65="","",Activity!V65)</f>
        <v/>
      </c>
    </row>
    <row r="61" spans="1:17" x14ac:dyDescent="0.25">
      <c r="A61">
        <v>11</v>
      </c>
      <c r="B61" t="str">
        <f t="shared" si="0"/>
        <v/>
      </c>
      <c r="C61" s="9"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t="str">
        <f>IF(Activity!K66="","",Activity!K66)</f>
        <v/>
      </c>
      <c r="K61">
        <f>IF(Activity!L66="","",Activity!L66)</f>
        <v>0</v>
      </c>
      <c r="L61" t="str">
        <f>IF(Activity!M66="","",Activity!M66)</f>
        <v/>
      </c>
      <c r="M61" t="str">
        <f>IF(Activity!N66="","",Activity!N66)</f>
        <v/>
      </c>
      <c r="N61" t="str">
        <f>IF(Activity!O66="","",Activity!O66)</f>
        <v/>
      </c>
      <c r="O61" s="127" t="str">
        <f>IF(Activity!P66="","",Activity!P66)</f>
        <v/>
      </c>
      <c r="P61" t="str">
        <f>IF(Activity!Q66="","",Activity!Q66)</f>
        <v/>
      </c>
      <c r="Q61" t="str">
        <f>IF(Activity!V66="","",Activity!V66)</f>
        <v/>
      </c>
    </row>
    <row r="62" spans="1:17" x14ac:dyDescent="0.25">
      <c r="A62">
        <v>11</v>
      </c>
      <c r="B62" t="str">
        <f t="shared" si="0"/>
        <v/>
      </c>
      <c r="C62" s="9"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t="str">
        <f>IF(Activity!K67="","",Activity!K67)</f>
        <v/>
      </c>
      <c r="K62">
        <f>IF(Activity!L67="","",Activity!L67)</f>
        <v>0</v>
      </c>
      <c r="L62" t="str">
        <f>IF(Activity!M67="","",Activity!M67)</f>
        <v/>
      </c>
      <c r="M62" t="str">
        <f>IF(Activity!N67="","",Activity!N67)</f>
        <v/>
      </c>
      <c r="N62" t="str">
        <f>IF(Activity!O67="","",Activity!O67)</f>
        <v/>
      </c>
      <c r="O62" s="127" t="str">
        <f>IF(Activity!P67="","",Activity!P67)</f>
        <v/>
      </c>
      <c r="P62" t="str">
        <f>IF(Activity!Q67="","",Activity!Q67)</f>
        <v/>
      </c>
      <c r="Q62" t="str">
        <f>IF(Activity!V67="","",Activity!V67)</f>
        <v/>
      </c>
    </row>
    <row r="63" spans="1:17" x14ac:dyDescent="0.25">
      <c r="A63">
        <v>11</v>
      </c>
      <c r="B63" t="str">
        <f t="shared" si="0"/>
        <v/>
      </c>
      <c r="C63" s="9"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t="str">
        <f>IF(Activity!K68="","",Activity!K68)</f>
        <v/>
      </c>
      <c r="K63">
        <f>IF(Activity!L68="","",Activity!L68)</f>
        <v>0</v>
      </c>
      <c r="L63" t="str">
        <f>IF(Activity!M68="","",Activity!M68)</f>
        <v/>
      </c>
      <c r="M63" t="str">
        <f>IF(Activity!N68="","",Activity!N68)</f>
        <v/>
      </c>
      <c r="N63" t="str">
        <f>IF(Activity!O68="","",Activity!O68)</f>
        <v/>
      </c>
      <c r="O63" s="127" t="str">
        <f>IF(Activity!P68="","",Activity!P68)</f>
        <v/>
      </c>
      <c r="P63" t="str">
        <f>IF(Activity!Q68="","",Activity!Q68)</f>
        <v/>
      </c>
      <c r="Q63" t="str">
        <f>IF(Activity!V68="","",Activity!V68)</f>
        <v/>
      </c>
    </row>
    <row r="64" spans="1:17" x14ac:dyDescent="0.25">
      <c r="A64">
        <v>11</v>
      </c>
      <c r="B64" t="str">
        <f t="shared" si="0"/>
        <v/>
      </c>
      <c r="C64" s="9"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t="str">
        <f>IF(Activity!K69="","",Activity!K69)</f>
        <v/>
      </c>
      <c r="K64">
        <f>IF(Activity!L69="","",Activity!L69)</f>
        <v>0</v>
      </c>
      <c r="L64" t="str">
        <f>IF(Activity!M69="","",Activity!M69)</f>
        <v/>
      </c>
      <c r="M64" t="str">
        <f>IF(Activity!N69="","",Activity!N69)</f>
        <v/>
      </c>
      <c r="N64" t="str">
        <f>IF(Activity!O69="","",Activity!O69)</f>
        <v/>
      </c>
      <c r="O64" s="127" t="str">
        <f>IF(Activity!P69="","",Activity!P69)</f>
        <v/>
      </c>
      <c r="P64" t="str">
        <f>IF(Activity!Q69="","",Activity!Q69)</f>
        <v/>
      </c>
      <c r="Q64" t="str">
        <f>IF(Activity!V69="","",Activity!V69)</f>
        <v/>
      </c>
    </row>
    <row r="65" spans="1:17" x14ac:dyDescent="0.25">
      <c r="A65">
        <v>11</v>
      </c>
      <c r="B65" t="str">
        <f t="shared" si="0"/>
        <v/>
      </c>
      <c r="C65" s="9"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t="str">
        <f>IF(Activity!K70="","",Activity!K70)</f>
        <v/>
      </c>
      <c r="K65">
        <f>IF(Activity!L70="","",Activity!L70)</f>
        <v>0</v>
      </c>
      <c r="L65" t="str">
        <f>IF(Activity!M70="","",Activity!M70)</f>
        <v/>
      </c>
      <c r="M65" t="str">
        <f>IF(Activity!N70="","",Activity!N70)</f>
        <v/>
      </c>
      <c r="N65" t="str">
        <f>IF(Activity!O70="","",Activity!O70)</f>
        <v/>
      </c>
      <c r="O65" s="127" t="str">
        <f>IF(Activity!P70="","",Activity!P70)</f>
        <v/>
      </c>
      <c r="P65" t="str">
        <f>IF(Activity!Q70="","",Activity!Q70)</f>
        <v/>
      </c>
      <c r="Q65" t="str">
        <f>IF(Activity!V70="","",Activity!V70)</f>
        <v/>
      </c>
    </row>
    <row r="66" spans="1:17" x14ac:dyDescent="0.25">
      <c r="A66">
        <v>11</v>
      </c>
      <c r="B66" t="str">
        <f t="shared" si="0"/>
        <v/>
      </c>
      <c r="C66" s="9"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t="str">
        <f>IF(Activity!K71="","",Activity!K71)</f>
        <v/>
      </c>
      <c r="K66">
        <f>IF(Activity!L71="","",Activity!L71)</f>
        <v>0</v>
      </c>
      <c r="L66" t="str">
        <f>IF(Activity!M71="","",Activity!M71)</f>
        <v/>
      </c>
      <c r="M66" t="str">
        <f>IF(Activity!N71="","",Activity!N71)</f>
        <v/>
      </c>
      <c r="N66" t="str">
        <f>IF(Activity!O71="","",Activity!O71)</f>
        <v/>
      </c>
      <c r="O66" s="127" t="str">
        <f>IF(Activity!P71="","",Activity!P71)</f>
        <v/>
      </c>
      <c r="P66" t="str">
        <f>IF(Activity!Q71="","",Activity!Q71)</f>
        <v/>
      </c>
      <c r="Q66" t="str">
        <f>IF(Activity!V71="","",Activity!V71)</f>
        <v/>
      </c>
    </row>
    <row r="67" spans="1:17" x14ac:dyDescent="0.25">
      <c r="A67">
        <v>11</v>
      </c>
      <c r="B67" t="str">
        <f t="shared" si="0"/>
        <v/>
      </c>
      <c r="C67" s="9"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t="str">
        <f>IF(Activity!K72="","",Activity!K72)</f>
        <v/>
      </c>
      <c r="K67">
        <f>IF(Activity!L72="","",Activity!L72)</f>
        <v>0</v>
      </c>
      <c r="L67" t="str">
        <f>IF(Activity!M72="","",Activity!M72)</f>
        <v/>
      </c>
      <c r="M67" t="str">
        <f>IF(Activity!N72="","",Activity!N72)</f>
        <v/>
      </c>
      <c r="N67" t="str">
        <f>IF(Activity!O72="","",Activity!O72)</f>
        <v/>
      </c>
      <c r="O67" s="127" t="str">
        <f>IF(Activity!P72="","",Activity!P72)</f>
        <v/>
      </c>
      <c r="P67" t="str">
        <f>IF(Activity!Q72="","",Activity!Q72)</f>
        <v/>
      </c>
      <c r="Q67" t="str">
        <f>IF(Activity!V72="","",Activity!V72)</f>
        <v/>
      </c>
    </row>
    <row r="68" spans="1:17" x14ac:dyDescent="0.25">
      <c r="A68">
        <v>11</v>
      </c>
      <c r="B68" t="str">
        <f t="shared" si="0"/>
        <v/>
      </c>
      <c r="C68" s="9"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t="str">
        <f>IF(Activity!K73="","",Activity!K73)</f>
        <v/>
      </c>
      <c r="K68">
        <f>IF(Activity!L73="","",Activity!L73)</f>
        <v>0</v>
      </c>
      <c r="L68" t="str">
        <f>IF(Activity!M73="","",Activity!M73)</f>
        <v/>
      </c>
      <c r="M68" t="str">
        <f>IF(Activity!N73="","",Activity!N73)</f>
        <v/>
      </c>
      <c r="N68" t="str">
        <f>IF(Activity!O73="","",Activity!O73)</f>
        <v/>
      </c>
      <c r="O68" s="127" t="str">
        <f>IF(Activity!P73="","",Activity!P73)</f>
        <v/>
      </c>
      <c r="P68" t="str">
        <f>IF(Activity!Q73="","",Activity!Q73)</f>
        <v/>
      </c>
      <c r="Q68" t="str">
        <f>IF(Activity!V73="","",Activity!V73)</f>
        <v/>
      </c>
    </row>
    <row r="69" spans="1:17" x14ac:dyDescent="0.25">
      <c r="A69">
        <v>11</v>
      </c>
      <c r="B69" t="str">
        <f t="shared" si="0"/>
        <v/>
      </c>
      <c r="C69" s="9"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t="str">
        <f>IF(Activity!K74="","",Activity!K74)</f>
        <v/>
      </c>
      <c r="K69">
        <f>IF(Activity!L74="","",Activity!L74)</f>
        <v>0</v>
      </c>
      <c r="L69" t="str">
        <f>IF(Activity!M74="","",Activity!M74)</f>
        <v/>
      </c>
      <c r="M69" t="str">
        <f>IF(Activity!N74="","",Activity!N74)</f>
        <v/>
      </c>
      <c r="N69" t="str">
        <f>IF(Activity!O74="","",Activity!O74)</f>
        <v/>
      </c>
      <c r="O69" s="127" t="str">
        <f>IF(Activity!P74="","",Activity!P74)</f>
        <v/>
      </c>
      <c r="P69" t="str">
        <f>IF(Activity!Q74="","",Activity!Q74)</f>
        <v/>
      </c>
      <c r="Q69" t="str">
        <f>IF(Activity!V74="","",Activity!V74)</f>
        <v/>
      </c>
    </row>
    <row r="70" spans="1:17" x14ac:dyDescent="0.25">
      <c r="A70">
        <v>11</v>
      </c>
      <c r="B70" t="str">
        <f t="shared" si="0"/>
        <v/>
      </c>
      <c r="C70" s="9"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t="str">
        <f>IF(Activity!K75="","",Activity!K75)</f>
        <v/>
      </c>
      <c r="K70">
        <f>IF(Activity!L75="","",Activity!L75)</f>
        <v>0</v>
      </c>
      <c r="L70" t="str">
        <f>IF(Activity!M75="","",Activity!M75)</f>
        <v/>
      </c>
      <c r="M70" t="str">
        <f>IF(Activity!N75="","",Activity!N75)</f>
        <v/>
      </c>
      <c r="N70" t="str">
        <f>IF(Activity!O75="","",Activity!O75)</f>
        <v/>
      </c>
      <c r="O70" s="127" t="str">
        <f>IF(Activity!P75="","",Activity!P75)</f>
        <v/>
      </c>
      <c r="P70" t="str">
        <f>IF(Activity!Q75="","",Activity!Q75)</f>
        <v/>
      </c>
      <c r="Q70" t="str">
        <f>IF(Activity!V75="","",Activity!V75)</f>
        <v/>
      </c>
    </row>
    <row r="71" spans="1:17" x14ac:dyDescent="0.25">
      <c r="A71">
        <v>11</v>
      </c>
      <c r="B71" t="str">
        <f t="shared" ref="B71:B134" si="1">IF(C71="","",B$1)</f>
        <v/>
      </c>
      <c r="C71" s="9"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t="str">
        <f>IF(Activity!K76="","",Activity!K76)</f>
        <v/>
      </c>
      <c r="K71">
        <f>IF(Activity!L76="","",Activity!L76)</f>
        <v>0</v>
      </c>
      <c r="L71" t="str">
        <f>IF(Activity!M76="","",Activity!M76)</f>
        <v/>
      </c>
      <c r="M71" t="str">
        <f>IF(Activity!N76="","",Activity!N76)</f>
        <v/>
      </c>
      <c r="N71" t="str">
        <f>IF(Activity!O76="","",Activity!O76)</f>
        <v/>
      </c>
      <c r="O71" s="127" t="str">
        <f>IF(Activity!P76="","",Activity!P76)</f>
        <v/>
      </c>
      <c r="P71" t="str">
        <f>IF(Activity!Q76="","",Activity!Q76)</f>
        <v/>
      </c>
      <c r="Q71" t="str">
        <f>IF(Activity!V76="","",Activity!V76)</f>
        <v/>
      </c>
    </row>
    <row r="72" spans="1:17" x14ac:dyDescent="0.25">
      <c r="A72">
        <v>11</v>
      </c>
      <c r="B72" t="str">
        <f t="shared" si="1"/>
        <v/>
      </c>
      <c r="C72" s="9"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t="str">
        <f>IF(Activity!K77="","",Activity!K77)</f>
        <v/>
      </c>
      <c r="K72">
        <f>IF(Activity!L77="","",Activity!L77)</f>
        <v>0</v>
      </c>
      <c r="L72" t="str">
        <f>IF(Activity!M77="","",Activity!M77)</f>
        <v/>
      </c>
      <c r="M72" t="str">
        <f>IF(Activity!N77="","",Activity!N77)</f>
        <v/>
      </c>
      <c r="N72" t="str">
        <f>IF(Activity!O77="","",Activity!O77)</f>
        <v/>
      </c>
      <c r="O72" s="127" t="str">
        <f>IF(Activity!P77="","",Activity!P77)</f>
        <v/>
      </c>
      <c r="P72" t="str">
        <f>IF(Activity!Q77="","",Activity!Q77)</f>
        <v/>
      </c>
      <c r="Q72" t="str">
        <f>IF(Activity!V77="","",Activity!V77)</f>
        <v/>
      </c>
    </row>
    <row r="73" spans="1:17" x14ac:dyDescent="0.25">
      <c r="A73">
        <v>11</v>
      </c>
      <c r="B73" t="str">
        <f t="shared" si="1"/>
        <v/>
      </c>
      <c r="C73" s="9"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t="str">
        <f>IF(Activity!K78="","",Activity!K78)</f>
        <v/>
      </c>
      <c r="K73">
        <f>IF(Activity!L78="","",Activity!L78)</f>
        <v>0</v>
      </c>
      <c r="L73" t="str">
        <f>IF(Activity!M78="","",Activity!M78)</f>
        <v/>
      </c>
      <c r="M73" t="str">
        <f>IF(Activity!N78="","",Activity!N78)</f>
        <v/>
      </c>
      <c r="N73" t="str">
        <f>IF(Activity!O78="","",Activity!O78)</f>
        <v/>
      </c>
      <c r="O73" s="127" t="str">
        <f>IF(Activity!P78="","",Activity!P78)</f>
        <v/>
      </c>
      <c r="P73" t="str">
        <f>IF(Activity!Q78="","",Activity!Q78)</f>
        <v/>
      </c>
      <c r="Q73" t="str">
        <f>IF(Activity!V78="","",Activity!V78)</f>
        <v/>
      </c>
    </row>
    <row r="74" spans="1:17" x14ac:dyDescent="0.25">
      <c r="A74">
        <v>11</v>
      </c>
      <c r="B74" t="str">
        <f t="shared" si="1"/>
        <v/>
      </c>
      <c r="C74" s="9"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t="str">
        <f>IF(Activity!K79="","",Activity!K79)</f>
        <v/>
      </c>
      <c r="K74">
        <f>IF(Activity!L79="","",Activity!L79)</f>
        <v>0</v>
      </c>
      <c r="L74" t="str">
        <f>IF(Activity!M79="","",Activity!M79)</f>
        <v/>
      </c>
      <c r="M74" t="str">
        <f>IF(Activity!N79="","",Activity!N79)</f>
        <v/>
      </c>
      <c r="N74" t="str">
        <f>IF(Activity!O79="","",Activity!O79)</f>
        <v/>
      </c>
      <c r="O74" s="127" t="str">
        <f>IF(Activity!P79="","",Activity!P79)</f>
        <v/>
      </c>
      <c r="P74" t="str">
        <f>IF(Activity!Q79="","",Activity!Q79)</f>
        <v/>
      </c>
      <c r="Q74" t="str">
        <f>IF(Activity!V79="","",Activity!V79)</f>
        <v/>
      </c>
    </row>
    <row r="75" spans="1:17" x14ac:dyDescent="0.25">
      <c r="A75">
        <v>11</v>
      </c>
      <c r="B75" t="str">
        <f t="shared" si="1"/>
        <v/>
      </c>
      <c r="C75" s="9"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t="str">
        <f>IF(Activity!K80="","",Activity!K80)</f>
        <v/>
      </c>
      <c r="K75">
        <f>IF(Activity!L80="","",Activity!L80)</f>
        <v>0</v>
      </c>
      <c r="L75" t="str">
        <f>IF(Activity!M80="","",Activity!M80)</f>
        <v/>
      </c>
      <c r="M75" t="str">
        <f>IF(Activity!N80="","",Activity!N80)</f>
        <v/>
      </c>
      <c r="N75" t="str">
        <f>IF(Activity!O80="","",Activity!O80)</f>
        <v/>
      </c>
      <c r="O75" s="127" t="str">
        <f>IF(Activity!P80="","",Activity!P80)</f>
        <v/>
      </c>
      <c r="P75" t="str">
        <f>IF(Activity!Q80="","",Activity!Q80)</f>
        <v/>
      </c>
      <c r="Q75" t="str">
        <f>IF(Activity!V80="","",Activity!V80)</f>
        <v/>
      </c>
    </row>
    <row r="76" spans="1:17" x14ac:dyDescent="0.25">
      <c r="A76">
        <v>11</v>
      </c>
      <c r="B76" t="str">
        <f t="shared" si="1"/>
        <v/>
      </c>
      <c r="C76" s="9"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t="str">
        <f>IF(Activity!K81="","",Activity!K81)</f>
        <v/>
      </c>
      <c r="K76">
        <f>IF(Activity!L81="","",Activity!L81)</f>
        <v>0</v>
      </c>
      <c r="L76" t="str">
        <f>IF(Activity!M81="","",Activity!M81)</f>
        <v/>
      </c>
      <c r="M76" t="str">
        <f>IF(Activity!N81="","",Activity!N81)</f>
        <v/>
      </c>
      <c r="N76" t="str">
        <f>IF(Activity!O81="","",Activity!O81)</f>
        <v/>
      </c>
      <c r="O76" s="127" t="str">
        <f>IF(Activity!P81="","",Activity!P81)</f>
        <v/>
      </c>
      <c r="P76" t="str">
        <f>IF(Activity!Q81="","",Activity!Q81)</f>
        <v/>
      </c>
      <c r="Q76" t="str">
        <f>IF(Activity!V81="","",Activity!V81)</f>
        <v/>
      </c>
    </row>
    <row r="77" spans="1:17" x14ac:dyDescent="0.25">
      <c r="A77">
        <v>11</v>
      </c>
      <c r="B77" t="str">
        <f t="shared" si="1"/>
        <v/>
      </c>
      <c r="C77" s="9"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t="str">
        <f>IF(Activity!K82="","",Activity!K82)</f>
        <v/>
      </c>
      <c r="K77">
        <f>IF(Activity!L82="","",Activity!L82)</f>
        <v>0</v>
      </c>
      <c r="L77" t="str">
        <f>IF(Activity!M82="","",Activity!M82)</f>
        <v/>
      </c>
      <c r="M77" t="str">
        <f>IF(Activity!N82="","",Activity!N82)</f>
        <v/>
      </c>
      <c r="N77" t="str">
        <f>IF(Activity!O82="","",Activity!O82)</f>
        <v/>
      </c>
      <c r="O77" s="127" t="str">
        <f>IF(Activity!P82="","",Activity!P82)</f>
        <v/>
      </c>
      <c r="P77" t="str">
        <f>IF(Activity!Q82="","",Activity!Q82)</f>
        <v/>
      </c>
      <c r="Q77" t="str">
        <f>IF(Activity!V82="","",Activity!V82)</f>
        <v/>
      </c>
    </row>
    <row r="78" spans="1:17" x14ac:dyDescent="0.25">
      <c r="A78">
        <v>11</v>
      </c>
      <c r="B78" t="str">
        <f t="shared" si="1"/>
        <v/>
      </c>
      <c r="C78" s="9"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t="str">
        <f>IF(Activity!K83="","",Activity!K83)</f>
        <v/>
      </c>
      <c r="K78">
        <f>IF(Activity!L83="","",Activity!L83)</f>
        <v>0</v>
      </c>
      <c r="L78" t="str">
        <f>IF(Activity!M83="","",Activity!M83)</f>
        <v/>
      </c>
      <c r="M78" t="str">
        <f>IF(Activity!N83="","",Activity!N83)</f>
        <v/>
      </c>
      <c r="N78" t="str">
        <f>IF(Activity!O83="","",Activity!O83)</f>
        <v/>
      </c>
      <c r="O78" s="127" t="str">
        <f>IF(Activity!P83="","",Activity!P83)</f>
        <v/>
      </c>
      <c r="P78" t="str">
        <f>IF(Activity!Q83="","",Activity!Q83)</f>
        <v/>
      </c>
      <c r="Q78" t="str">
        <f>IF(Activity!V83="","",Activity!V83)</f>
        <v/>
      </c>
    </row>
    <row r="79" spans="1:17" x14ac:dyDescent="0.25">
      <c r="A79">
        <v>11</v>
      </c>
      <c r="B79" t="str">
        <f t="shared" si="1"/>
        <v/>
      </c>
      <c r="C79" s="9"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t="str">
        <f>IF(Activity!K84="","",Activity!K84)</f>
        <v/>
      </c>
      <c r="K79">
        <f>IF(Activity!L84="","",Activity!L84)</f>
        <v>0</v>
      </c>
      <c r="L79" t="str">
        <f>IF(Activity!M84="","",Activity!M84)</f>
        <v/>
      </c>
      <c r="M79" t="str">
        <f>IF(Activity!N84="","",Activity!N84)</f>
        <v/>
      </c>
      <c r="N79" t="str">
        <f>IF(Activity!O84="","",Activity!O84)</f>
        <v/>
      </c>
      <c r="O79" s="127" t="str">
        <f>IF(Activity!P84="","",Activity!P84)</f>
        <v/>
      </c>
      <c r="P79" t="str">
        <f>IF(Activity!Q84="","",Activity!Q84)</f>
        <v/>
      </c>
      <c r="Q79" t="str">
        <f>IF(Activity!V84="","",Activity!V84)</f>
        <v/>
      </c>
    </row>
    <row r="80" spans="1:17" x14ac:dyDescent="0.25">
      <c r="A80">
        <v>11</v>
      </c>
      <c r="B80" t="str">
        <f t="shared" si="1"/>
        <v/>
      </c>
      <c r="C80" s="9"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t="str">
        <f>IF(Activity!K85="","",Activity!K85)</f>
        <v/>
      </c>
      <c r="K80">
        <f>IF(Activity!L85="","",Activity!L85)</f>
        <v>0</v>
      </c>
      <c r="L80" t="str">
        <f>IF(Activity!M85="","",Activity!M85)</f>
        <v/>
      </c>
      <c r="M80" t="str">
        <f>IF(Activity!N85="","",Activity!N85)</f>
        <v/>
      </c>
      <c r="N80" t="str">
        <f>IF(Activity!O85="","",Activity!O85)</f>
        <v/>
      </c>
      <c r="O80" s="127" t="str">
        <f>IF(Activity!P85="","",Activity!P85)</f>
        <v/>
      </c>
      <c r="P80" t="str">
        <f>IF(Activity!Q85="","",Activity!Q85)</f>
        <v/>
      </c>
      <c r="Q80" t="str">
        <f>IF(Activity!V85="","",Activity!V85)</f>
        <v/>
      </c>
    </row>
    <row r="81" spans="1:17" x14ac:dyDescent="0.25">
      <c r="A81">
        <v>11</v>
      </c>
      <c r="B81" t="str">
        <f t="shared" si="1"/>
        <v/>
      </c>
      <c r="C81" s="9"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t="str">
        <f>IF(Activity!K86="","",Activity!K86)</f>
        <v/>
      </c>
      <c r="K81">
        <f>IF(Activity!L86="","",Activity!L86)</f>
        <v>0</v>
      </c>
      <c r="L81" t="str">
        <f>IF(Activity!M86="","",Activity!M86)</f>
        <v/>
      </c>
      <c r="M81" t="str">
        <f>IF(Activity!N86="","",Activity!N86)</f>
        <v/>
      </c>
      <c r="N81" t="str">
        <f>IF(Activity!O86="","",Activity!O86)</f>
        <v/>
      </c>
      <c r="O81" s="127" t="str">
        <f>IF(Activity!P86="","",Activity!P86)</f>
        <v/>
      </c>
      <c r="P81" t="str">
        <f>IF(Activity!Q86="","",Activity!Q86)</f>
        <v/>
      </c>
      <c r="Q81" t="str">
        <f>IF(Activity!V86="","",Activity!V86)</f>
        <v/>
      </c>
    </row>
    <row r="82" spans="1:17" x14ac:dyDescent="0.25">
      <c r="A82">
        <v>11</v>
      </c>
      <c r="B82" t="str">
        <f t="shared" si="1"/>
        <v/>
      </c>
      <c r="C82" s="9"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t="str">
        <f>IF(Activity!K87="","",Activity!K87)</f>
        <v/>
      </c>
      <c r="K82">
        <f>IF(Activity!L87="","",Activity!L87)</f>
        <v>0</v>
      </c>
      <c r="L82" t="str">
        <f>IF(Activity!M87="","",Activity!M87)</f>
        <v/>
      </c>
      <c r="M82" t="str">
        <f>IF(Activity!N87="","",Activity!N87)</f>
        <v/>
      </c>
      <c r="N82" t="str">
        <f>IF(Activity!O87="","",Activity!O87)</f>
        <v/>
      </c>
      <c r="O82" s="127" t="str">
        <f>IF(Activity!P87="","",Activity!P87)</f>
        <v/>
      </c>
      <c r="P82" t="str">
        <f>IF(Activity!Q87="","",Activity!Q87)</f>
        <v/>
      </c>
      <c r="Q82" t="str">
        <f>IF(Activity!V87="","",Activity!V87)</f>
        <v/>
      </c>
    </row>
    <row r="83" spans="1:17" x14ac:dyDescent="0.25">
      <c r="A83">
        <v>11</v>
      </c>
      <c r="B83" t="str">
        <f t="shared" si="1"/>
        <v/>
      </c>
      <c r="C83" s="9"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t="str">
        <f>IF(Activity!K88="","",Activity!K88)</f>
        <v/>
      </c>
      <c r="K83">
        <f>IF(Activity!L88="","",Activity!L88)</f>
        <v>0</v>
      </c>
      <c r="L83" t="str">
        <f>IF(Activity!M88="","",Activity!M88)</f>
        <v/>
      </c>
      <c r="M83" t="str">
        <f>IF(Activity!N88="","",Activity!N88)</f>
        <v/>
      </c>
      <c r="N83" t="str">
        <f>IF(Activity!O88="","",Activity!O88)</f>
        <v/>
      </c>
      <c r="O83" s="127" t="str">
        <f>IF(Activity!P88="","",Activity!P88)</f>
        <v/>
      </c>
      <c r="P83" t="str">
        <f>IF(Activity!Q88="","",Activity!Q88)</f>
        <v/>
      </c>
      <c r="Q83" t="str">
        <f>IF(Activity!V88="","",Activity!V88)</f>
        <v/>
      </c>
    </row>
    <row r="84" spans="1:17" x14ac:dyDescent="0.25">
      <c r="A84">
        <v>11</v>
      </c>
      <c r="B84" t="str">
        <f t="shared" si="1"/>
        <v/>
      </c>
      <c r="C84" s="9"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t="str">
        <f>IF(Activity!K89="","",Activity!K89)</f>
        <v/>
      </c>
      <c r="K84">
        <f>IF(Activity!L89="","",Activity!L89)</f>
        <v>0</v>
      </c>
      <c r="L84" t="str">
        <f>IF(Activity!M89="","",Activity!M89)</f>
        <v/>
      </c>
      <c r="M84" t="str">
        <f>IF(Activity!N89="","",Activity!N89)</f>
        <v/>
      </c>
      <c r="N84" t="str">
        <f>IF(Activity!O89="","",Activity!O89)</f>
        <v/>
      </c>
      <c r="O84" s="127" t="str">
        <f>IF(Activity!P89="","",Activity!P89)</f>
        <v/>
      </c>
      <c r="P84" t="str">
        <f>IF(Activity!Q89="","",Activity!Q89)</f>
        <v/>
      </c>
      <c r="Q84" t="str">
        <f>IF(Activity!V89="","",Activity!V89)</f>
        <v/>
      </c>
    </row>
    <row r="85" spans="1:17" x14ac:dyDescent="0.25">
      <c r="A85">
        <v>11</v>
      </c>
      <c r="B85" t="str">
        <f t="shared" si="1"/>
        <v/>
      </c>
      <c r="C85" s="9"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t="str">
        <f>IF(Activity!K90="","",Activity!K90)</f>
        <v/>
      </c>
      <c r="K85">
        <f>IF(Activity!L90="","",Activity!L90)</f>
        <v>0</v>
      </c>
      <c r="L85" t="str">
        <f>IF(Activity!M90="","",Activity!M90)</f>
        <v/>
      </c>
      <c r="M85" t="str">
        <f>IF(Activity!N90="","",Activity!N90)</f>
        <v/>
      </c>
      <c r="N85" t="str">
        <f>IF(Activity!O90="","",Activity!O90)</f>
        <v/>
      </c>
      <c r="O85" s="127" t="str">
        <f>IF(Activity!P90="","",Activity!P90)</f>
        <v/>
      </c>
      <c r="P85" t="str">
        <f>IF(Activity!Q90="","",Activity!Q90)</f>
        <v/>
      </c>
      <c r="Q85" t="str">
        <f>IF(Activity!V90="","",Activity!V90)</f>
        <v/>
      </c>
    </row>
    <row r="86" spans="1:17" x14ac:dyDescent="0.25">
      <c r="A86">
        <v>11</v>
      </c>
      <c r="B86" t="str">
        <f t="shared" si="1"/>
        <v/>
      </c>
      <c r="C86" s="9"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t="str">
        <f>IF(Activity!K91="","",Activity!K91)</f>
        <v/>
      </c>
      <c r="K86">
        <f>IF(Activity!L91="","",Activity!L91)</f>
        <v>0</v>
      </c>
      <c r="L86" t="str">
        <f>IF(Activity!M91="","",Activity!M91)</f>
        <v/>
      </c>
      <c r="M86" t="str">
        <f>IF(Activity!N91="","",Activity!N91)</f>
        <v/>
      </c>
      <c r="N86" t="str">
        <f>IF(Activity!O91="","",Activity!O91)</f>
        <v/>
      </c>
      <c r="O86" s="127" t="str">
        <f>IF(Activity!P91="","",Activity!P91)</f>
        <v/>
      </c>
      <c r="P86" t="str">
        <f>IF(Activity!Q91="","",Activity!Q91)</f>
        <v/>
      </c>
      <c r="Q86" t="str">
        <f>IF(Activity!V91="","",Activity!V91)</f>
        <v/>
      </c>
    </row>
    <row r="87" spans="1:17" x14ac:dyDescent="0.25">
      <c r="A87">
        <v>11</v>
      </c>
      <c r="B87" t="str">
        <f t="shared" si="1"/>
        <v/>
      </c>
      <c r="C87" s="9"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t="str">
        <f>IF(Activity!K92="","",Activity!K92)</f>
        <v/>
      </c>
      <c r="K87">
        <f>IF(Activity!L92="","",Activity!L92)</f>
        <v>0</v>
      </c>
      <c r="L87" t="str">
        <f>IF(Activity!M92="","",Activity!M92)</f>
        <v/>
      </c>
      <c r="M87" t="str">
        <f>IF(Activity!N92="","",Activity!N92)</f>
        <v/>
      </c>
      <c r="N87" t="str">
        <f>IF(Activity!O92="","",Activity!O92)</f>
        <v/>
      </c>
      <c r="O87" s="127" t="str">
        <f>IF(Activity!P92="","",Activity!P92)</f>
        <v/>
      </c>
      <c r="P87" t="str">
        <f>IF(Activity!Q92="","",Activity!Q92)</f>
        <v/>
      </c>
      <c r="Q87" t="str">
        <f>IF(Activity!V92="","",Activity!V92)</f>
        <v/>
      </c>
    </row>
    <row r="88" spans="1:17" x14ac:dyDescent="0.25">
      <c r="A88">
        <v>11</v>
      </c>
      <c r="B88" t="str">
        <f t="shared" si="1"/>
        <v/>
      </c>
      <c r="C88" s="9"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t="str">
        <f>IF(Activity!K93="","",Activity!K93)</f>
        <v/>
      </c>
      <c r="K88">
        <f>IF(Activity!L93="","",Activity!L93)</f>
        <v>0</v>
      </c>
      <c r="L88" t="str">
        <f>IF(Activity!M93="","",Activity!M93)</f>
        <v/>
      </c>
      <c r="M88" t="str">
        <f>IF(Activity!N93="","",Activity!N93)</f>
        <v/>
      </c>
      <c r="N88" t="str">
        <f>IF(Activity!O93="","",Activity!O93)</f>
        <v/>
      </c>
      <c r="O88" s="127" t="str">
        <f>IF(Activity!P93="","",Activity!P93)</f>
        <v/>
      </c>
      <c r="P88" t="str">
        <f>IF(Activity!Q93="","",Activity!Q93)</f>
        <v/>
      </c>
      <c r="Q88" t="str">
        <f>IF(Activity!V93="","",Activity!V93)</f>
        <v/>
      </c>
    </row>
    <row r="89" spans="1:17" x14ac:dyDescent="0.25">
      <c r="A89">
        <v>11</v>
      </c>
      <c r="B89" t="str">
        <f t="shared" si="1"/>
        <v/>
      </c>
      <c r="C89" s="9"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t="str">
        <f>IF(Activity!K94="","",Activity!K94)</f>
        <v/>
      </c>
      <c r="K89">
        <f>IF(Activity!L94="","",Activity!L94)</f>
        <v>0</v>
      </c>
      <c r="L89" t="str">
        <f>IF(Activity!M94="","",Activity!M94)</f>
        <v/>
      </c>
      <c r="M89" t="str">
        <f>IF(Activity!N94="","",Activity!N94)</f>
        <v/>
      </c>
      <c r="N89" t="str">
        <f>IF(Activity!O94="","",Activity!O94)</f>
        <v/>
      </c>
      <c r="O89" s="127" t="str">
        <f>IF(Activity!P94="","",Activity!P94)</f>
        <v/>
      </c>
      <c r="P89" t="str">
        <f>IF(Activity!Q94="","",Activity!Q94)</f>
        <v/>
      </c>
      <c r="Q89" t="str">
        <f>IF(Activity!V94="","",Activity!V94)</f>
        <v/>
      </c>
    </row>
    <row r="90" spans="1:17" x14ac:dyDescent="0.25">
      <c r="A90">
        <v>11</v>
      </c>
      <c r="B90" t="str">
        <f t="shared" si="1"/>
        <v/>
      </c>
      <c r="C90" s="9"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t="str">
        <f>IF(Activity!K95="","",Activity!K95)</f>
        <v/>
      </c>
      <c r="K90">
        <f>IF(Activity!L95="","",Activity!L95)</f>
        <v>0</v>
      </c>
      <c r="L90" t="str">
        <f>IF(Activity!M95="","",Activity!M95)</f>
        <v/>
      </c>
      <c r="M90" t="str">
        <f>IF(Activity!N95="","",Activity!N95)</f>
        <v/>
      </c>
      <c r="N90" t="str">
        <f>IF(Activity!O95="","",Activity!O95)</f>
        <v/>
      </c>
      <c r="O90" s="127" t="str">
        <f>IF(Activity!P95="","",Activity!P95)</f>
        <v/>
      </c>
      <c r="P90" t="str">
        <f>IF(Activity!Q95="","",Activity!Q95)</f>
        <v/>
      </c>
      <c r="Q90" t="str">
        <f>IF(Activity!V95="","",Activity!V95)</f>
        <v/>
      </c>
    </row>
    <row r="91" spans="1:17" x14ac:dyDescent="0.25">
      <c r="A91">
        <v>11</v>
      </c>
      <c r="B91" t="str">
        <f t="shared" si="1"/>
        <v/>
      </c>
      <c r="C91" s="9"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t="str">
        <f>IF(Activity!K96="","",Activity!K96)</f>
        <v/>
      </c>
      <c r="K91">
        <f>IF(Activity!L96="","",Activity!L96)</f>
        <v>0</v>
      </c>
      <c r="L91" t="str">
        <f>IF(Activity!M96="","",Activity!M96)</f>
        <v/>
      </c>
      <c r="M91" t="str">
        <f>IF(Activity!N96="","",Activity!N96)</f>
        <v/>
      </c>
      <c r="N91" t="str">
        <f>IF(Activity!O96="","",Activity!O96)</f>
        <v/>
      </c>
      <c r="O91" s="127" t="str">
        <f>IF(Activity!P96="","",Activity!P96)</f>
        <v/>
      </c>
      <c r="P91" t="str">
        <f>IF(Activity!Q96="","",Activity!Q96)</f>
        <v/>
      </c>
      <c r="Q91" t="str">
        <f>IF(Activity!V96="","",Activity!V96)</f>
        <v/>
      </c>
    </row>
    <row r="92" spans="1:17" x14ac:dyDescent="0.25">
      <c r="A92">
        <v>11</v>
      </c>
      <c r="B92" t="str">
        <f t="shared" si="1"/>
        <v/>
      </c>
      <c r="C92" s="9"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t="str">
        <f>IF(Activity!K97="","",Activity!K97)</f>
        <v/>
      </c>
      <c r="K92">
        <f>IF(Activity!L97="","",Activity!L97)</f>
        <v>0</v>
      </c>
      <c r="L92" t="str">
        <f>IF(Activity!M97="","",Activity!M97)</f>
        <v/>
      </c>
      <c r="M92" t="str">
        <f>IF(Activity!N97="","",Activity!N97)</f>
        <v/>
      </c>
      <c r="N92" t="str">
        <f>IF(Activity!O97="","",Activity!O97)</f>
        <v/>
      </c>
      <c r="O92" s="127" t="str">
        <f>IF(Activity!P97="","",Activity!P97)</f>
        <v/>
      </c>
      <c r="P92" t="str">
        <f>IF(Activity!Q97="","",Activity!Q97)</f>
        <v/>
      </c>
      <c r="Q92" t="str">
        <f>IF(Activity!V97="","",Activity!V97)</f>
        <v/>
      </c>
    </row>
    <row r="93" spans="1:17" x14ac:dyDescent="0.25">
      <c r="A93">
        <v>11</v>
      </c>
      <c r="B93" t="str">
        <f t="shared" si="1"/>
        <v/>
      </c>
      <c r="C93" s="9"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t="str">
        <f>IF(Activity!K98="","",Activity!K98)</f>
        <v/>
      </c>
      <c r="K93">
        <f>IF(Activity!L98="","",Activity!L98)</f>
        <v>0</v>
      </c>
      <c r="L93" t="str">
        <f>IF(Activity!M98="","",Activity!M98)</f>
        <v/>
      </c>
      <c r="M93" t="str">
        <f>IF(Activity!N98="","",Activity!N98)</f>
        <v/>
      </c>
      <c r="N93" t="str">
        <f>IF(Activity!O98="","",Activity!O98)</f>
        <v/>
      </c>
      <c r="O93" s="127" t="str">
        <f>IF(Activity!P98="","",Activity!P98)</f>
        <v/>
      </c>
      <c r="P93" t="str">
        <f>IF(Activity!Q98="","",Activity!Q98)</f>
        <v/>
      </c>
      <c r="Q93" t="str">
        <f>IF(Activity!V98="","",Activity!V98)</f>
        <v/>
      </c>
    </row>
    <row r="94" spans="1:17" x14ac:dyDescent="0.25">
      <c r="A94">
        <v>11</v>
      </c>
      <c r="B94" t="str">
        <f t="shared" si="1"/>
        <v/>
      </c>
      <c r="C94" s="9"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t="str">
        <f>IF(Activity!K99="","",Activity!K99)</f>
        <v/>
      </c>
      <c r="K94">
        <f>IF(Activity!L99="","",Activity!L99)</f>
        <v>0</v>
      </c>
      <c r="L94" t="str">
        <f>IF(Activity!M99="","",Activity!M99)</f>
        <v/>
      </c>
      <c r="M94" t="str">
        <f>IF(Activity!N99="","",Activity!N99)</f>
        <v/>
      </c>
      <c r="N94" t="str">
        <f>IF(Activity!O99="","",Activity!O99)</f>
        <v/>
      </c>
      <c r="O94" s="127" t="str">
        <f>IF(Activity!P99="","",Activity!P99)</f>
        <v/>
      </c>
      <c r="P94" t="str">
        <f>IF(Activity!Q99="","",Activity!Q99)</f>
        <v/>
      </c>
      <c r="Q94" t="str">
        <f>IF(Activity!V99="","",Activity!V99)</f>
        <v/>
      </c>
    </row>
    <row r="95" spans="1:17" x14ac:dyDescent="0.25">
      <c r="A95">
        <v>11</v>
      </c>
      <c r="B95" t="str">
        <f t="shared" si="1"/>
        <v/>
      </c>
      <c r="C95" s="9"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t="str">
        <f>IF(Activity!K100="","",Activity!K100)</f>
        <v/>
      </c>
      <c r="K95">
        <f>IF(Activity!L100="","",Activity!L100)</f>
        <v>0</v>
      </c>
      <c r="L95" t="str">
        <f>IF(Activity!M100="","",Activity!M100)</f>
        <v/>
      </c>
      <c r="M95" t="str">
        <f>IF(Activity!N100="","",Activity!N100)</f>
        <v/>
      </c>
      <c r="N95" t="str">
        <f>IF(Activity!O100="","",Activity!O100)</f>
        <v/>
      </c>
      <c r="O95" s="127" t="str">
        <f>IF(Activity!P100="","",Activity!P100)</f>
        <v/>
      </c>
      <c r="P95" t="str">
        <f>IF(Activity!Q100="","",Activity!Q100)</f>
        <v/>
      </c>
      <c r="Q95" t="str">
        <f>IF(Activity!V100="","",Activity!V100)</f>
        <v/>
      </c>
    </row>
    <row r="96" spans="1:17" x14ac:dyDescent="0.25">
      <c r="A96">
        <v>11</v>
      </c>
      <c r="B96" t="str">
        <f t="shared" si="1"/>
        <v/>
      </c>
      <c r="C96" s="9"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t="str">
        <f>IF(Activity!K101="","",Activity!K101)</f>
        <v/>
      </c>
      <c r="K96">
        <f>IF(Activity!L101="","",Activity!L101)</f>
        <v>0</v>
      </c>
      <c r="L96" t="str">
        <f>IF(Activity!M101="","",Activity!M101)</f>
        <v/>
      </c>
      <c r="M96" t="str">
        <f>IF(Activity!N101="","",Activity!N101)</f>
        <v/>
      </c>
      <c r="N96" t="str">
        <f>IF(Activity!O101="","",Activity!O101)</f>
        <v/>
      </c>
      <c r="O96" s="127" t="str">
        <f>IF(Activity!P101="","",Activity!P101)</f>
        <v/>
      </c>
      <c r="P96" t="str">
        <f>IF(Activity!Q101="","",Activity!Q101)</f>
        <v/>
      </c>
      <c r="Q96" t="str">
        <f>IF(Activity!V101="","",Activity!V101)</f>
        <v/>
      </c>
    </row>
    <row r="97" spans="1:17" x14ac:dyDescent="0.25">
      <c r="A97">
        <v>11</v>
      </c>
      <c r="B97" t="str">
        <f t="shared" si="1"/>
        <v/>
      </c>
      <c r="C97" s="9"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t="str">
        <f>IF(Activity!K102="","",Activity!K102)</f>
        <v/>
      </c>
      <c r="K97">
        <f>IF(Activity!L102="","",Activity!L102)</f>
        <v>0</v>
      </c>
      <c r="L97" t="str">
        <f>IF(Activity!M102="","",Activity!M102)</f>
        <v/>
      </c>
      <c r="M97" t="str">
        <f>IF(Activity!N102="","",Activity!N102)</f>
        <v/>
      </c>
      <c r="N97" t="str">
        <f>IF(Activity!O102="","",Activity!O102)</f>
        <v/>
      </c>
      <c r="O97" s="127" t="str">
        <f>IF(Activity!P102="","",Activity!P102)</f>
        <v/>
      </c>
      <c r="P97" t="str">
        <f>IF(Activity!Q102="","",Activity!Q102)</f>
        <v/>
      </c>
      <c r="Q97" t="str">
        <f>IF(Activity!V102="","",Activity!V102)</f>
        <v/>
      </c>
    </row>
    <row r="98" spans="1:17" x14ac:dyDescent="0.25">
      <c r="A98">
        <v>11</v>
      </c>
      <c r="B98" t="str">
        <f t="shared" si="1"/>
        <v/>
      </c>
      <c r="C98" s="9"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t="str">
        <f>IF(Activity!K103="","",Activity!K103)</f>
        <v/>
      </c>
      <c r="K98">
        <f>IF(Activity!L103="","",Activity!L103)</f>
        <v>0</v>
      </c>
      <c r="L98" t="str">
        <f>IF(Activity!M103="","",Activity!M103)</f>
        <v/>
      </c>
      <c r="M98" t="str">
        <f>IF(Activity!N103="","",Activity!N103)</f>
        <v/>
      </c>
      <c r="N98" t="str">
        <f>IF(Activity!O103="","",Activity!O103)</f>
        <v/>
      </c>
      <c r="O98" s="127" t="str">
        <f>IF(Activity!P103="","",Activity!P103)</f>
        <v/>
      </c>
      <c r="P98" t="str">
        <f>IF(Activity!Q103="","",Activity!Q103)</f>
        <v/>
      </c>
      <c r="Q98" t="str">
        <f>IF(Activity!V103="","",Activity!V103)</f>
        <v/>
      </c>
    </row>
    <row r="99" spans="1:17" x14ac:dyDescent="0.25">
      <c r="A99">
        <v>11</v>
      </c>
      <c r="B99" t="str">
        <f t="shared" si="1"/>
        <v/>
      </c>
      <c r="C99" s="9"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t="str">
        <f>IF(Activity!K104="","",Activity!K104)</f>
        <v/>
      </c>
      <c r="K99">
        <f>IF(Activity!L104="","",Activity!L104)</f>
        <v>0</v>
      </c>
      <c r="L99" t="str">
        <f>IF(Activity!M104="","",Activity!M104)</f>
        <v/>
      </c>
      <c r="M99" t="str">
        <f>IF(Activity!N104="","",Activity!N104)</f>
        <v/>
      </c>
      <c r="N99" t="str">
        <f>IF(Activity!O104="","",Activity!O104)</f>
        <v/>
      </c>
      <c r="O99" s="127" t="str">
        <f>IF(Activity!P104="","",Activity!P104)</f>
        <v/>
      </c>
      <c r="P99" t="str">
        <f>IF(Activity!Q104="","",Activity!Q104)</f>
        <v/>
      </c>
      <c r="Q99" t="str">
        <f>IF(Activity!V104="","",Activity!V104)</f>
        <v/>
      </c>
    </row>
    <row r="100" spans="1:17" x14ac:dyDescent="0.25">
      <c r="A100">
        <v>11</v>
      </c>
      <c r="B100" t="str">
        <f t="shared" si="1"/>
        <v/>
      </c>
      <c r="C100" s="9"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t="str">
        <f>IF(Activity!K105="","",Activity!K105)</f>
        <v/>
      </c>
      <c r="K100">
        <f>IF(Activity!L105="","",Activity!L105)</f>
        <v>0</v>
      </c>
      <c r="L100" t="str">
        <f>IF(Activity!M105="","",Activity!M105)</f>
        <v/>
      </c>
      <c r="M100" t="str">
        <f>IF(Activity!N105="","",Activity!N105)</f>
        <v/>
      </c>
      <c r="N100" t="str">
        <f>IF(Activity!O105="","",Activity!O105)</f>
        <v/>
      </c>
      <c r="O100" s="127" t="str">
        <f>IF(Activity!P105="","",Activity!P105)</f>
        <v/>
      </c>
      <c r="P100" t="str">
        <f>IF(Activity!Q105="","",Activity!Q105)</f>
        <v/>
      </c>
      <c r="Q100" t="str">
        <f>IF(Activity!V105="","",Activity!V105)</f>
        <v/>
      </c>
    </row>
    <row r="101" spans="1:17" x14ac:dyDescent="0.25">
      <c r="A101">
        <v>11</v>
      </c>
      <c r="B101" t="str">
        <f t="shared" si="1"/>
        <v/>
      </c>
      <c r="C101" s="9"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t="str">
        <f>IF(Activity!K106="","",Activity!K106)</f>
        <v/>
      </c>
      <c r="K101">
        <f>IF(Activity!L106="","",Activity!L106)</f>
        <v>0</v>
      </c>
      <c r="L101" t="str">
        <f>IF(Activity!M106="","",Activity!M106)</f>
        <v/>
      </c>
      <c r="M101" t="str">
        <f>IF(Activity!N106="","",Activity!N106)</f>
        <v/>
      </c>
      <c r="N101" t="str">
        <f>IF(Activity!O106="","",Activity!O106)</f>
        <v/>
      </c>
      <c r="O101" s="127" t="str">
        <f>IF(Activity!P106="","",Activity!P106)</f>
        <v/>
      </c>
      <c r="P101" t="str">
        <f>IF(Activity!Q106="","",Activity!Q106)</f>
        <v/>
      </c>
      <c r="Q101" t="str">
        <f>IF(Activity!V106="","",Activity!V106)</f>
        <v/>
      </c>
    </row>
    <row r="102" spans="1:17" x14ac:dyDescent="0.25">
      <c r="A102">
        <v>11</v>
      </c>
      <c r="B102" t="str">
        <f t="shared" si="1"/>
        <v/>
      </c>
      <c r="C102" s="9"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t="str">
        <f>IF(Activity!K107="","",Activity!K107)</f>
        <v/>
      </c>
      <c r="K102">
        <f>IF(Activity!L107="","",Activity!L107)</f>
        <v>0</v>
      </c>
      <c r="L102" t="str">
        <f>IF(Activity!M107="","",Activity!M107)</f>
        <v/>
      </c>
      <c r="M102" t="str">
        <f>IF(Activity!N107="","",Activity!N107)</f>
        <v/>
      </c>
      <c r="N102" t="str">
        <f>IF(Activity!O107="","",Activity!O107)</f>
        <v/>
      </c>
      <c r="O102" s="127" t="str">
        <f>IF(Activity!P107="","",Activity!P107)</f>
        <v/>
      </c>
      <c r="P102" t="str">
        <f>IF(Activity!Q107="","",Activity!Q107)</f>
        <v/>
      </c>
      <c r="Q102" t="str">
        <f>IF(Activity!V107="","",Activity!V107)</f>
        <v/>
      </c>
    </row>
    <row r="103" spans="1:17" x14ac:dyDescent="0.25">
      <c r="A103">
        <v>11</v>
      </c>
      <c r="B103" t="str">
        <f t="shared" si="1"/>
        <v/>
      </c>
      <c r="C103" s="9"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t="str">
        <f>IF(Activity!K108="","",Activity!K108)</f>
        <v/>
      </c>
      <c r="K103">
        <f>IF(Activity!L108="","",Activity!L108)</f>
        <v>0</v>
      </c>
      <c r="L103" t="str">
        <f>IF(Activity!M108="","",Activity!M108)</f>
        <v/>
      </c>
      <c r="M103" t="str">
        <f>IF(Activity!N108="","",Activity!N108)</f>
        <v/>
      </c>
      <c r="N103" t="str">
        <f>IF(Activity!O108="","",Activity!O108)</f>
        <v/>
      </c>
      <c r="O103" s="127" t="str">
        <f>IF(Activity!P108="","",Activity!P108)</f>
        <v/>
      </c>
      <c r="P103" t="str">
        <f>IF(Activity!Q108="","",Activity!Q108)</f>
        <v/>
      </c>
      <c r="Q103" t="str">
        <f>IF(Activity!V108="","",Activity!V108)</f>
        <v/>
      </c>
    </row>
    <row r="104" spans="1:17" x14ac:dyDescent="0.25">
      <c r="A104">
        <v>11</v>
      </c>
      <c r="B104" t="str">
        <f t="shared" si="1"/>
        <v/>
      </c>
      <c r="C104" s="9"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t="str">
        <f>IF(Activity!K109="","",Activity!K109)</f>
        <v/>
      </c>
      <c r="K104">
        <f>IF(Activity!L109="","",Activity!L109)</f>
        <v>0</v>
      </c>
      <c r="L104" t="str">
        <f>IF(Activity!M109="","",Activity!M109)</f>
        <v/>
      </c>
      <c r="M104" t="str">
        <f>IF(Activity!N109="","",Activity!N109)</f>
        <v/>
      </c>
      <c r="N104" t="str">
        <f>IF(Activity!O109="","",Activity!O109)</f>
        <v/>
      </c>
      <c r="O104" s="127" t="str">
        <f>IF(Activity!P109="","",Activity!P109)</f>
        <v/>
      </c>
      <c r="P104" t="str">
        <f>IF(Activity!Q109="","",Activity!Q109)</f>
        <v/>
      </c>
      <c r="Q104" t="str">
        <f>IF(Activity!V109="","",Activity!V109)</f>
        <v/>
      </c>
    </row>
    <row r="105" spans="1:17" x14ac:dyDescent="0.25">
      <c r="A105">
        <v>11</v>
      </c>
      <c r="B105" t="str">
        <f t="shared" si="1"/>
        <v/>
      </c>
      <c r="C105" s="9"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t="str">
        <f>IF(Activity!K110="","",Activity!K110)</f>
        <v/>
      </c>
      <c r="K105">
        <f>IF(Activity!L110="","",Activity!L110)</f>
        <v>0</v>
      </c>
      <c r="L105" t="str">
        <f>IF(Activity!M110="","",Activity!M110)</f>
        <v/>
      </c>
      <c r="M105" t="str">
        <f>IF(Activity!N110="","",Activity!N110)</f>
        <v/>
      </c>
      <c r="N105" t="str">
        <f>IF(Activity!O110="","",Activity!O110)</f>
        <v/>
      </c>
      <c r="O105" s="127" t="str">
        <f>IF(Activity!P110="","",Activity!P110)</f>
        <v/>
      </c>
      <c r="P105" t="str">
        <f>IF(Activity!Q110="","",Activity!Q110)</f>
        <v/>
      </c>
      <c r="Q105" t="str">
        <f>IF(Activity!V110="","",Activity!V110)</f>
        <v/>
      </c>
    </row>
    <row r="106" spans="1:17" x14ac:dyDescent="0.25">
      <c r="A106">
        <v>11</v>
      </c>
      <c r="B106" t="str">
        <f t="shared" si="1"/>
        <v/>
      </c>
      <c r="C106" s="9"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t="str">
        <f>IF(Activity!K111="","",Activity!K111)</f>
        <v/>
      </c>
      <c r="K106">
        <f>IF(Activity!L111="","",Activity!L111)</f>
        <v>0</v>
      </c>
      <c r="L106" t="str">
        <f>IF(Activity!M111="","",Activity!M111)</f>
        <v/>
      </c>
      <c r="M106" t="str">
        <f>IF(Activity!N111="","",Activity!N111)</f>
        <v/>
      </c>
      <c r="N106" t="str">
        <f>IF(Activity!O111="","",Activity!O111)</f>
        <v/>
      </c>
      <c r="O106" s="127" t="str">
        <f>IF(Activity!P111="","",Activity!P111)</f>
        <v/>
      </c>
      <c r="P106" t="str">
        <f>IF(Activity!Q111="","",Activity!Q111)</f>
        <v/>
      </c>
      <c r="Q106" t="str">
        <f>IF(Activity!V111="","",Activity!V111)</f>
        <v/>
      </c>
    </row>
    <row r="107" spans="1:17" x14ac:dyDescent="0.25">
      <c r="A107">
        <v>11</v>
      </c>
      <c r="B107" t="str">
        <f t="shared" si="1"/>
        <v/>
      </c>
      <c r="C107" s="9"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t="str">
        <f>IF(Activity!K112="","",Activity!K112)</f>
        <v/>
      </c>
      <c r="K107">
        <f>IF(Activity!L112="","",Activity!L112)</f>
        <v>0</v>
      </c>
      <c r="L107" t="str">
        <f>IF(Activity!M112="","",Activity!M112)</f>
        <v/>
      </c>
      <c r="M107" t="str">
        <f>IF(Activity!N112="","",Activity!N112)</f>
        <v/>
      </c>
      <c r="N107" t="str">
        <f>IF(Activity!O112="","",Activity!O112)</f>
        <v/>
      </c>
      <c r="O107" s="127" t="str">
        <f>IF(Activity!P112="","",Activity!P112)</f>
        <v/>
      </c>
      <c r="P107" t="str">
        <f>IF(Activity!Q112="","",Activity!Q112)</f>
        <v/>
      </c>
      <c r="Q107" t="str">
        <f>IF(Activity!V112="","",Activity!V112)</f>
        <v/>
      </c>
    </row>
    <row r="108" spans="1:17" x14ac:dyDescent="0.25">
      <c r="A108">
        <v>11</v>
      </c>
      <c r="B108" t="str">
        <f t="shared" si="1"/>
        <v/>
      </c>
      <c r="C108" s="9"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t="str">
        <f>IF(Activity!K113="","",Activity!K113)</f>
        <v/>
      </c>
      <c r="K108">
        <f>IF(Activity!L113="","",Activity!L113)</f>
        <v>0</v>
      </c>
      <c r="L108" t="str">
        <f>IF(Activity!M113="","",Activity!M113)</f>
        <v/>
      </c>
      <c r="M108" t="str">
        <f>IF(Activity!N113="","",Activity!N113)</f>
        <v/>
      </c>
      <c r="N108" t="str">
        <f>IF(Activity!O113="","",Activity!O113)</f>
        <v/>
      </c>
      <c r="O108" s="127" t="str">
        <f>IF(Activity!P113="","",Activity!P113)</f>
        <v/>
      </c>
      <c r="P108" t="str">
        <f>IF(Activity!Q113="","",Activity!Q113)</f>
        <v/>
      </c>
      <c r="Q108" t="str">
        <f>IF(Activity!V113="","",Activity!V113)</f>
        <v/>
      </c>
    </row>
    <row r="109" spans="1:17" x14ac:dyDescent="0.25">
      <c r="A109">
        <v>11</v>
      </c>
      <c r="B109" t="str">
        <f t="shared" si="1"/>
        <v/>
      </c>
      <c r="C109" s="9"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t="str">
        <f>IF(Activity!K114="","",Activity!K114)</f>
        <v/>
      </c>
      <c r="K109">
        <f>IF(Activity!L114="","",Activity!L114)</f>
        <v>0</v>
      </c>
      <c r="L109" t="str">
        <f>IF(Activity!M114="","",Activity!M114)</f>
        <v/>
      </c>
      <c r="M109" t="str">
        <f>IF(Activity!N114="","",Activity!N114)</f>
        <v/>
      </c>
      <c r="N109" t="str">
        <f>IF(Activity!O114="","",Activity!O114)</f>
        <v/>
      </c>
      <c r="O109" s="127" t="str">
        <f>IF(Activity!P114="","",Activity!P114)</f>
        <v/>
      </c>
      <c r="P109" t="str">
        <f>IF(Activity!Q114="","",Activity!Q114)</f>
        <v/>
      </c>
      <c r="Q109" t="str">
        <f>IF(Activity!V114="","",Activity!V114)</f>
        <v/>
      </c>
    </row>
    <row r="110" spans="1:17" x14ac:dyDescent="0.25">
      <c r="A110">
        <v>11</v>
      </c>
      <c r="B110" t="str">
        <f t="shared" si="1"/>
        <v/>
      </c>
      <c r="C110" s="9"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t="str">
        <f>IF(Activity!K115="","",Activity!K115)</f>
        <v/>
      </c>
      <c r="K110">
        <f>IF(Activity!L115="","",Activity!L115)</f>
        <v>0</v>
      </c>
      <c r="L110" t="str">
        <f>IF(Activity!M115="","",Activity!M115)</f>
        <v/>
      </c>
      <c r="M110" t="str">
        <f>IF(Activity!N115="","",Activity!N115)</f>
        <v/>
      </c>
      <c r="N110" t="str">
        <f>IF(Activity!O115="","",Activity!O115)</f>
        <v/>
      </c>
      <c r="O110" s="127" t="str">
        <f>IF(Activity!P115="","",Activity!P115)</f>
        <v/>
      </c>
      <c r="P110" t="str">
        <f>IF(Activity!Q115="","",Activity!Q115)</f>
        <v/>
      </c>
      <c r="Q110" t="str">
        <f>IF(Activity!V115="","",Activity!V115)</f>
        <v/>
      </c>
    </row>
    <row r="111" spans="1:17" x14ac:dyDescent="0.25">
      <c r="A111">
        <v>11</v>
      </c>
      <c r="B111" t="str">
        <f t="shared" si="1"/>
        <v/>
      </c>
      <c r="C111" s="9"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t="str">
        <f>IF(Activity!K116="","",Activity!K116)</f>
        <v/>
      </c>
      <c r="K111">
        <f>IF(Activity!L116="","",Activity!L116)</f>
        <v>0</v>
      </c>
      <c r="L111" t="str">
        <f>IF(Activity!M116="","",Activity!M116)</f>
        <v/>
      </c>
      <c r="M111" t="str">
        <f>IF(Activity!N116="","",Activity!N116)</f>
        <v/>
      </c>
      <c r="N111" t="str">
        <f>IF(Activity!O116="","",Activity!O116)</f>
        <v/>
      </c>
      <c r="O111" s="127" t="str">
        <f>IF(Activity!P116="","",Activity!P116)</f>
        <v/>
      </c>
      <c r="P111" t="str">
        <f>IF(Activity!Q116="","",Activity!Q116)</f>
        <v/>
      </c>
      <c r="Q111" t="str">
        <f>IF(Activity!V116="","",Activity!V116)</f>
        <v/>
      </c>
    </row>
    <row r="112" spans="1:17" x14ac:dyDescent="0.25">
      <c r="A112">
        <v>11</v>
      </c>
      <c r="B112" t="str">
        <f t="shared" si="1"/>
        <v/>
      </c>
      <c r="C112" s="9"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t="str">
        <f>IF(Activity!K117="","",Activity!K117)</f>
        <v/>
      </c>
      <c r="K112">
        <f>IF(Activity!L117="","",Activity!L117)</f>
        <v>0</v>
      </c>
      <c r="L112" t="str">
        <f>IF(Activity!M117="","",Activity!M117)</f>
        <v/>
      </c>
      <c r="M112" t="str">
        <f>IF(Activity!N117="","",Activity!N117)</f>
        <v/>
      </c>
      <c r="N112" t="str">
        <f>IF(Activity!O117="","",Activity!O117)</f>
        <v/>
      </c>
      <c r="O112" s="127" t="str">
        <f>IF(Activity!P117="","",Activity!P117)</f>
        <v/>
      </c>
      <c r="P112" t="str">
        <f>IF(Activity!Q117="","",Activity!Q117)</f>
        <v/>
      </c>
      <c r="Q112" t="str">
        <f>IF(Activity!V117="","",Activity!V117)</f>
        <v/>
      </c>
    </row>
    <row r="113" spans="1:17" x14ac:dyDescent="0.25">
      <c r="A113">
        <v>11</v>
      </c>
      <c r="B113" t="str">
        <f t="shared" si="1"/>
        <v/>
      </c>
      <c r="C113" s="9"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t="str">
        <f>IF(Activity!K118="","",Activity!K118)</f>
        <v/>
      </c>
      <c r="K113">
        <f>IF(Activity!L118="","",Activity!L118)</f>
        <v>0</v>
      </c>
      <c r="L113" t="str">
        <f>IF(Activity!M118="","",Activity!M118)</f>
        <v/>
      </c>
      <c r="M113" t="str">
        <f>IF(Activity!N118="","",Activity!N118)</f>
        <v/>
      </c>
      <c r="N113" t="str">
        <f>IF(Activity!O118="","",Activity!O118)</f>
        <v/>
      </c>
      <c r="O113" s="127" t="str">
        <f>IF(Activity!P118="","",Activity!P118)</f>
        <v/>
      </c>
      <c r="P113" t="str">
        <f>IF(Activity!Q118="","",Activity!Q118)</f>
        <v/>
      </c>
      <c r="Q113" t="str">
        <f>IF(Activity!V118="","",Activity!V118)</f>
        <v/>
      </c>
    </row>
    <row r="114" spans="1:17" x14ac:dyDescent="0.25">
      <c r="A114">
        <v>11</v>
      </c>
      <c r="B114" t="str">
        <f t="shared" si="1"/>
        <v/>
      </c>
      <c r="C114" s="9"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t="str">
        <f>IF(Activity!K119="","",Activity!K119)</f>
        <v/>
      </c>
      <c r="K114">
        <f>IF(Activity!L119="","",Activity!L119)</f>
        <v>0</v>
      </c>
      <c r="L114" t="str">
        <f>IF(Activity!M119="","",Activity!M119)</f>
        <v/>
      </c>
      <c r="M114" t="str">
        <f>IF(Activity!N119="","",Activity!N119)</f>
        <v/>
      </c>
      <c r="N114" t="str">
        <f>IF(Activity!O119="","",Activity!O119)</f>
        <v/>
      </c>
      <c r="O114" s="127" t="str">
        <f>IF(Activity!P119="","",Activity!P119)</f>
        <v/>
      </c>
      <c r="P114" t="str">
        <f>IF(Activity!Q119="","",Activity!Q119)</f>
        <v/>
      </c>
      <c r="Q114" t="str">
        <f>IF(Activity!V119="","",Activity!V119)</f>
        <v/>
      </c>
    </row>
    <row r="115" spans="1:17" x14ac:dyDescent="0.25">
      <c r="A115">
        <v>11</v>
      </c>
      <c r="B115" t="str">
        <f t="shared" si="1"/>
        <v/>
      </c>
      <c r="C115" s="9"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t="str">
        <f>IF(Activity!K120="","",Activity!K120)</f>
        <v/>
      </c>
      <c r="K115">
        <f>IF(Activity!L120="","",Activity!L120)</f>
        <v>0</v>
      </c>
      <c r="L115" t="str">
        <f>IF(Activity!M120="","",Activity!M120)</f>
        <v/>
      </c>
      <c r="M115" t="str">
        <f>IF(Activity!N120="","",Activity!N120)</f>
        <v/>
      </c>
      <c r="N115" t="str">
        <f>IF(Activity!O120="","",Activity!O120)</f>
        <v/>
      </c>
      <c r="O115" s="127" t="str">
        <f>IF(Activity!P120="","",Activity!P120)</f>
        <v/>
      </c>
      <c r="P115" t="str">
        <f>IF(Activity!Q120="","",Activity!Q120)</f>
        <v/>
      </c>
      <c r="Q115" t="str">
        <f>IF(Activity!V120="","",Activity!V120)</f>
        <v/>
      </c>
    </row>
    <row r="116" spans="1:17" x14ac:dyDescent="0.25">
      <c r="A116">
        <v>11</v>
      </c>
      <c r="B116" t="str">
        <f t="shared" si="1"/>
        <v/>
      </c>
      <c r="C116" s="9"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t="str">
        <f>IF(Activity!K121="","",Activity!K121)</f>
        <v/>
      </c>
      <c r="K116">
        <f>IF(Activity!L121="","",Activity!L121)</f>
        <v>0</v>
      </c>
      <c r="L116" t="str">
        <f>IF(Activity!M121="","",Activity!M121)</f>
        <v/>
      </c>
      <c r="M116" t="str">
        <f>IF(Activity!N121="","",Activity!N121)</f>
        <v/>
      </c>
      <c r="N116" t="str">
        <f>IF(Activity!O121="","",Activity!O121)</f>
        <v/>
      </c>
      <c r="O116" s="127" t="str">
        <f>IF(Activity!P121="","",Activity!P121)</f>
        <v/>
      </c>
      <c r="P116" t="str">
        <f>IF(Activity!Q121="","",Activity!Q121)</f>
        <v/>
      </c>
      <c r="Q116" t="str">
        <f>IF(Activity!V121="","",Activity!V121)</f>
        <v/>
      </c>
    </row>
    <row r="117" spans="1:17" x14ac:dyDescent="0.25">
      <c r="A117">
        <v>11</v>
      </c>
      <c r="B117" t="str">
        <f t="shared" si="1"/>
        <v/>
      </c>
      <c r="C117" s="9"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t="str">
        <f>IF(Activity!K122="","",Activity!K122)</f>
        <v/>
      </c>
      <c r="K117">
        <f>IF(Activity!L122="","",Activity!L122)</f>
        <v>0</v>
      </c>
      <c r="L117" t="str">
        <f>IF(Activity!M122="","",Activity!M122)</f>
        <v/>
      </c>
      <c r="M117" t="str">
        <f>IF(Activity!N122="","",Activity!N122)</f>
        <v/>
      </c>
      <c r="N117" t="str">
        <f>IF(Activity!O122="","",Activity!O122)</f>
        <v/>
      </c>
      <c r="O117" s="127" t="str">
        <f>IF(Activity!P122="","",Activity!P122)</f>
        <v/>
      </c>
      <c r="P117" t="str">
        <f>IF(Activity!Q122="","",Activity!Q122)</f>
        <v/>
      </c>
      <c r="Q117" t="str">
        <f>IF(Activity!V122="","",Activity!V122)</f>
        <v/>
      </c>
    </row>
    <row r="118" spans="1:17" x14ac:dyDescent="0.25">
      <c r="A118">
        <v>11</v>
      </c>
      <c r="B118" t="str">
        <f t="shared" si="1"/>
        <v/>
      </c>
      <c r="C118" s="9"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t="str">
        <f>IF(Activity!K123="","",Activity!K123)</f>
        <v/>
      </c>
      <c r="K118">
        <f>IF(Activity!L123="","",Activity!L123)</f>
        <v>0</v>
      </c>
      <c r="L118" t="str">
        <f>IF(Activity!M123="","",Activity!M123)</f>
        <v/>
      </c>
      <c r="M118" t="str">
        <f>IF(Activity!N123="","",Activity!N123)</f>
        <v/>
      </c>
      <c r="N118" t="str">
        <f>IF(Activity!O123="","",Activity!O123)</f>
        <v/>
      </c>
      <c r="O118" s="127" t="str">
        <f>IF(Activity!P123="","",Activity!P123)</f>
        <v/>
      </c>
      <c r="P118" t="str">
        <f>IF(Activity!Q123="","",Activity!Q123)</f>
        <v/>
      </c>
      <c r="Q118" t="str">
        <f>IF(Activity!V123="","",Activity!V123)</f>
        <v/>
      </c>
    </row>
    <row r="119" spans="1:17" x14ac:dyDescent="0.25">
      <c r="A119">
        <v>11</v>
      </c>
      <c r="B119" t="str">
        <f t="shared" si="1"/>
        <v/>
      </c>
      <c r="C119" s="9"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t="str">
        <f>IF(Activity!K124="","",Activity!K124)</f>
        <v/>
      </c>
      <c r="K119">
        <f>IF(Activity!L124="","",Activity!L124)</f>
        <v>0</v>
      </c>
      <c r="L119" t="str">
        <f>IF(Activity!M124="","",Activity!M124)</f>
        <v/>
      </c>
      <c r="M119" t="str">
        <f>IF(Activity!N124="","",Activity!N124)</f>
        <v/>
      </c>
      <c r="N119" t="str">
        <f>IF(Activity!O124="","",Activity!O124)</f>
        <v/>
      </c>
      <c r="O119" s="127" t="str">
        <f>IF(Activity!P124="","",Activity!P124)</f>
        <v/>
      </c>
      <c r="P119" t="str">
        <f>IF(Activity!Q124="","",Activity!Q124)</f>
        <v/>
      </c>
      <c r="Q119" t="str">
        <f>IF(Activity!V124="","",Activity!V124)</f>
        <v/>
      </c>
    </row>
    <row r="120" spans="1:17" x14ac:dyDescent="0.25">
      <c r="A120">
        <v>11</v>
      </c>
      <c r="B120" t="str">
        <f t="shared" si="1"/>
        <v/>
      </c>
      <c r="C120" s="9"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t="str">
        <f>IF(Activity!K125="","",Activity!K125)</f>
        <v/>
      </c>
      <c r="K120">
        <f>IF(Activity!L125="","",Activity!L125)</f>
        <v>0</v>
      </c>
      <c r="L120" t="str">
        <f>IF(Activity!M125="","",Activity!M125)</f>
        <v/>
      </c>
      <c r="M120" t="str">
        <f>IF(Activity!N125="","",Activity!N125)</f>
        <v/>
      </c>
      <c r="N120" t="str">
        <f>IF(Activity!O125="","",Activity!O125)</f>
        <v/>
      </c>
      <c r="O120" s="127" t="str">
        <f>IF(Activity!P125="","",Activity!P125)</f>
        <v/>
      </c>
      <c r="P120" t="str">
        <f>IF(Activity!Q125="","",Activity!Q125)</f>
        <v/>
      </c>
      <c r="Q120" t="str">
        <f>IF(Activity!V125="","",Activity!V125)</f>
        <v/>
      </c>
    </row>
    <row r="121" spans="1:17" x14ac:dyDescent="0.25">
      <c r="A121">
        <v>11</v>
      </c>
      <c r="B121" t="str">
        <f t="shared" si="1"/>
        <v/>
      </c>
      <c r="C121" s="9"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t="str">
        <f>IF(Activity!K126="","",Activity!K126)</f>
        <v/>
      </c>
      <c r="K121">
        <f>IF(Activity!L126="","",Activity!L126)</f>
        <v>0</v>
      </c>
      <c r="L121" t="str">
        <f>IF(Activity!M126="","",Activity!M126)</f>
        <v/>
      </c>
      <c r="M121" t="str">
        <f>IF(Activity!N126="","",Activity!N126)</f>
        <v/>
      </c>
      <c r="N121" t="str">
        <f>IF(Activity!O126="","",Activity!O126)</f>
        <v/>
      </c>
      <c r="O121" s="127" t="str">
        <f>IF(Activity!P126="","",Activity!P126)</f>
        <v/>
      </c>
      <c r="P121" t="str">
        <f>IF(Activity!Q126="","",Activity!Q126)</f>
        <v/>
      </c>
      <c r="Q121" t="str">
        <f>IF(Activity!V126="","",Activity!V126)</f>
        <v/>
      </c>
    </row>
    <row r="122" spans="1:17" x14ac:dyDescent="0.25">
      <c r="A122">
        <v>11</v>
      </c>
      <c r="B122" t="str">
        <f t="shared" si="1"/>
        <v/>
      </c>
      <c r="C122" s="9"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t="str">
        <f>IF(Activity!K127="","",Activity!K127)</f>
        <v/>
      </c>
      <c r="K122">
        <f>IF(Activity!L127="","",Activity!L127)</f>
        <v>0</v>
      </c>
      <c r="L122" t="str">
        <f>IF(Activity!M127="","",Activity!M127)</f>
        <v/>
      </c>
      <c r="M122" t="str">
        <f>IF(Activity!N127="","",Activity!N127)</f>
        <v/>
      </c>
      <c r="N122" t="str">
        <f>IF(Activity!O127="","",Activity!O127)</f>
        <v/>
      </c>
      <c r="O122" s="127" t="str">
        <f>IF(Activity!P127="","",Activity!P127)</f>
        <v/>
      </c>
      <c r="P122" t="str">
        <f>IF(Activity!Q127="","",Activity!Q127)</f>
        <v/>
      </c>
      <c r="Q122" t="str">
        <f>IF(Activity!V127="","",Activity!V127)</f>
        <v/>
      </c>
    </row>
    <row r="123" spans="1:17" x14ac:dyDescent="0.25">
      <c r="A123">
        <v>11</v>
      </c>
      <c r="B123" t="str">
        <f t="shared" si="1"/>
        <v/>
      </c>
      <c r="C123" s="9"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t="str">
        <f>IF(Activity!K128="","",Activity!K128)</f>
        <v/>
      </c>
      <c r="K123">
        <f>IF(Activity!L128="","",Activity!L128)</f>
        <v>0</v>
      </c>
      <c r="L123" t="str">
        <f>IF(Activity!M128="","",Activity!M128)</f>
        <v/>
      </c>
      <c r="M123" t="str">
        <f>IF(Activity!N128="","",Activity!N128)</f>
        <v/>
      </c>
      <c r="N123" t="str">
        <f>IF(Activity!O128="","",Activity!O128)</f>
        <v/>
      </c>
      <c r="O123" s="127" t="str">
        <f>IF(Activity!P128="","",Activity!P128)</f>
        <v/>
      </c>
      <c r="P123" t="str">
        <f>IF(Activity!Q128="","",Activity!Q128)</f>
        <v/>
      </c>
      <c r="Q123" t="str">
        <f>IF(Activity!V128="","",Activity!V128)</f>
        <v/>
      </c>
    </row>
    <row r="124" spans="1:17" x14ac:dyDescent="0.25">
      <c r="A124">
        <v>11</v>
      </c>
      <c r="B124" t="str">
        <f t="shared" si="1"/>
        <v/>
      </c>
      <c r="C124" s="9"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t="str">
        <f>IF(Activity!K129="","",Activity!K129)</f>
        <v/>
      </c>
      <c r="K124">
        <f>IF(Activity!L129="","",Activity!L129)</f>
        <v>0</v>
      </c>
      <c r="L124" t="str">
        <f>IF(Activity!M129="","",Activity!M129)</f>
        <v/>
      </c>
      <c r="M124" t="str">
        <f>IF(Activity!N129="","",Activity!N129)</f>
        <v/>
      </c>
      <c r="N124" t="str">
        <f>IF(Activity!O129="","",Activity!O129)</f>
        <v/>
      </c>
      <c r="O124" s="127" t="str">
        <f>IF(Activity!P129="","",Activity!P129)</f>
        <v/>
      </c>
      <c r="P124" t="str">
        <f>IF(Activity!Q129="","",Activity!Q129)</f>
        <v/>
      </c>
      <c r="Q124" t="str">
        <f>IF(Activity!V129="","",Activity!V129)</f>
        <v/>
      </c>
    </row>
    <row r="125" spans="1:17" x14ac:dyDescent="0.25">
      <c r="A125">
        <v>11</v>
      </c>
      <c r="B125" t="str">
        <f t="shared" si="1"/>
        <v/>
      </c>
      <c r="C125" s="9"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t="str">
        <f>IF(Activity!K130="","",Activity!K130)</f>
        <v/>
      </c>
      <c r="K125">
        <f>IF(Activity!L130="","",Activity!L130)</f>
        <v>0</v>
      </c>
      <c r="L125" t="str">
        <f>IF(Activity!M130="","",Activity!M130)</f>
        <v/>
      </c>
      <c r="M125" t="str">
        <f>IF(Activity!N130="","",Activity!N130)</f>
        <v/>
      </c>
      <c r="N125" t="str">
        <f>IF(Activity!O130="","",Activity!O130)</f>
        <v/>
      </c>
      <c r="O125" s="127" t="str">
        <f>IF(Activity!P130="","",Activity!P130)</f>
        <v/>
      </c>
      <c r="P125" t="str">
        <f>IF(Activity!Q130="","",Activity!Q130)</f>
        <v/>
      </c>
      <c r="Q125" t="str">
        <f>IF(Activity!V130="","",Activity!V130)</f>
        <v/>
      </c>
    </row>
    <row r="126" spans="1:17" x14ac:dyDescent="0.25">
      <c r="A126">
        <v>11</v>
      </c>
      <c r="B126" t="str">
        <f t="shared" si="1"/>
        <v/>
      </c>
      <c r="C126" s="9"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t="str">
        <f>IF(Activity!K131="","",Activity!K131)</f>
        <v/>
      </c>
      <c r="K126">
        <f>IF(Activity!L131="","",Activity!L131)</f>
        <v>0</v>
      </c>
      <c r="L126" t="str">
        <f>IF(Activity!M131="","",Activity!M131)</f>
        <v/>
      </c>
      <c r="M126" t="str">
        <f>IF(Activity!N131="","",Activity!N131)</f>
        <v/>
      </c>
      <c r="N126" t="str">
        <f>IF(Activity!O131="","",Activity!O131)</f>
        <v/>
      </c>
      <c r="O126" s="127" t="str">
        <f>IF(Activity!P131="","",Activity!P131)</f>
        <v/>
      </c>
      <c r="P126" t="str">
        <f>IF(Activity!Q131="","",Activity!Q131)</f>
        <v/>
      </c>
      <c r="Q126" t="str">
        <f>IF(Activity!V131="","",Activity!V131)</f>
        <v/>
      </c>
    </row>
    <row r="127" spans="1:17" x14ac:dyDescent="0.25">
      <c r="A127">
        <v>11</v>
      </c>
      <c r="B127" t="str">
        <f t="shared" si="1"/>
        <v/>
      </c>
      <c r="C127" s="9"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t="str">
        <f>IF(Activity!K132="","",Activity!K132)</f>
        <v/>
      </c>
      <c r="K127">
        <f>IF(Activity!L132="","",Activity!L132)</f>
        <v>0</v>
      </c>
      <c r="L127" t="str">
        <f>IF(Activity!M132="","",Activity!M132)</f>
        <v/>
      </c>
      <c r="M127" t="str">
        <f>IF(Activity!N132="","",Activity!N132)</f>
        <v/>
      </c>
      <c r="N127" t="str">
        <f>IF(Activity!O132="","",Activity!O132)</f>
        <v/>
      </c>
      <c r="O127" s="127" t="str">
        <f>IF(Activity!P132="","",Activity!P132)</f>
        <v/>
      </c>
      <c r="P127" t="str">
        <f>IF(Activity!Q132="","",Activity!Q132)</f>
        <v/>
      </c>
      <c r="Q127" t="str">
        <f>IF(Activity!V132="","",Activity!V132)</f>
        <v/>
      </c>
    </row>
    <row r="128" spans="1:17" x14ac:dyDescent="0.25">
      <c r="A128">
        <v>11</v>
      </c>
      <c r="B128" t="str">
        <f t="shared" si="1"/>
        <v/>
      </c>
      <c r="C128" s="9"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t="str">
        <f>IF(Activity!K133="","",Activity!K133)</f>
        <v/>
      </c>
      <c r="K128">
        <f>IF(Activity!L133="","",Activity!L133)</f>
        <v>0</v>
      </c>
      <c r="L128" t="str">
        <f>IF(Activity!M133="","",Activity!M133)</f>
        <v/>
      </c>
      <c r="M128" t="str">
        <f>IF(Activity!N133="","",Activity!N133)</f>
        <v/>
      </c>
      <c r="N128" t="str">
        <f>IF(Activity!O133="","",Activity!O133)</f>
        <v/>
      </c>
      <c r="O128" s="127" t="str">
        <f>IF(Activity!P133="","",Activity!P133)</f>
        <v/>
      </c>
      <c r="P128" t="str">
        <f>IF(Activity!Q133="","",Activity!Q133)</f>
        <v/>
      </c>
      <c r="Q128" t="str">
        <f>IF(Activity!V133="","",Activity!V133)</f>
        <v/>
      </c>
    </row>
    <row r="129" spans="1:17" x14ac:dyDescent="0.25">
      <c r="A129">
        <v>11</v>
      </c>
      <c r="B129" t="str">
        <f t="shared" si="1"/>
        <v/>
      </c>
      <c r="C129" s="9"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t="str">
        <f>IF(Activity!K134="","",Activity!K134)</f>
        <v/>
      </c>
      <c r="K129">
        <f>IF(Activity!L134="","",Activity!L134)</f>
        <v>0</v>
      </c>
      <c r="L129" t="str">
        <f>IF(Activity!M134="","",Activity!M134)</f>
        <v/>
      </c>
      <c r="M129" t="str">
        <f>IF(Activity!N134="","",Activity!N134)</f>
        <v/>
      </c>
      <c r="N129" t="str">
        <f>IF(Activity!O134="","",Activity!O134)</f>
        <v/>
      </c>
      <c r="O129" s="127" t="str">
        <f>IF(Activity!P134="","",Activity!P134)</f>
        <v/>
      </c>
      <c r="P129" t="str">
        <f>IF(Activity!Q134="","",Activity!Q134)</f>
        <v/>
      </c>
      <c r="Q129" t="str">
        <f>IF(Activity!V134="","",Activity!V134)</f>
        <v/>
      </c>
    </row>
    <row r="130" spans="1:17" x14ac:dyDescent="0.25">
      <c r="A130">
        <v>11</v>
      </c>
      <c r="B130" t="str">
        <f t="shared" si="1"/>
        <v/>
      </c>
      <c r="C130" s="9"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t="str">
        <f>IF(Activity!K135="","",Activity!K135)</f>
        <v/>
      </c>
      <c r="K130">
        <f>IF(Activity!L135="","",Activity!L135)</f>
        <v>0</v>
      </c>
      <c r="L130" t="str">
        <f>IF(Activity!M135="","",Activity!M135)</f>
        <v/>
      </c>
      <c r="M130" t="str">
        <f>IF(Activity!N135="","",Activity!N135)</f>
        <v/>
      </c>
      <c r="N130" t="str">
        <f>IF(Activity!O135="","",Activity!O135)</f>
        <v/>
      </c>
      <c r="O130" s="127" t="str">
        <f>IF(Activity!P135="","",Activity!P135)</f>
        <v/>
      </c>
      <c r="P130" t="str">
        <f>IF(Activity!Q135="","",Activity!Q135)</f>
        <v/>
      </c>
      <c r="Q130" t="str">
        <f>IF(Activity!V135="","",Activity!V135)</f>
        <v/>
      </c>
    </row>
    <row r="131" spans="1:17" x14ac:dyDescent="0.25">
      <c r="A131">
        <v>11</v>
      </c>
      <c r="B131" t="str">
        <f t="shared" si="1"/>
        <v/>
      </c>
      <c r="C131" s="9"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t="str">
        <f>IF(Activity!K136="","",Activity!K136)</f>
        <v/>
      </c>
      <c r="K131">
        <f>IF(Activity!L136="","",Activity!L136)</f>
        <v>0</v>
      </c>
      <c r="L131" t="str">
        <f>IF(Activity!M136="","",Activity!M136)</f>
        <v/>
      </c>
      <c r="M131" t="str">
        <f>IF(Activity!N136="","",Activity!N136)</f>
        <v/>
      </c>
      <c r="N131" t="str">
        <f>IF(Activity!O136="","",Activity!O136)</f>
        <v/>
      </c>
      <c r="O131" s="127" t="str">
        <f>IF(Activity!P136="","",Activity!P136)</f>
        <v/>
      </c>
      <c r="P131" t="str">
        <f>IF(Activity!Q136="","",Activity!Q136)</f>
        <v/>
      </c>
      <c r="Q131" t="str">
        <f>IF(Activity!V136="","",Activity!V136)</f>
        <v/>
      </c>
    </row>
    <row r="132" spans="1:17" x14ac:dyDescent="0.25">
      <c r="A132">
        <v>11</v>
      </c>
      <c r="B132" t="str">
        <f t="shared" si="1"/>
        <v/>
      </c>
      <c r="C132" s="9"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t="str">
        <f>IF(Activity!K137="","",Activity!K137)</f>
        <v/>
      </c>
      <c r="K132">
        <f>IF(Activity!L137="","",Activity!L137)</f>
        <v>0</v>
      </c>
      <c r="L132" t="str">
        <f>IF(Activity!M137="","",Activity!M137)</f>
        <v/>
      </c>
      <c r="M132" t="str">
        <f>IF(Activity!N137="","",Activity!N137)</f>
        <v/>
      </c>
      <c r="N132" t="str">
        <f>IF(Activity!O137="","",Activity!O137)</f>
        <v/>
      </c>
      <c r="O132" s="127" t="str">
        <f>IF(Activity!P137="","",Activity!P137)</f>
        <v/>
      </c>
      <c r="P132" t="str">
        <f>IF(Activity!Q137="","",Activity!Q137)</f>
        <v/>
      </c>
      <c r="Q132" t="str">
        <f>IF(Activity!V137="","",Activity!V137)</f>
        <v/>
      </c>
    </row>
    <row r="133" spans="1:17" x14ac:dyDescent="0.25">
      <c r="A133">
        <v>11</v>
      </c>
      <c r="B133" t="str">
        <f t="shared" si="1"/>
        <v/>
      </c>
      <c r="C133" s="9"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t="str">
        <f>IF(Activity!K138="","",Activity!K138)</f>
        <v/>
      </c>
      <c r="K133">
        <f>IF(Activity!L138="","",Activity!L138)</f>
        <v>0</v>
      </c>
      <c r="L133" t="str">
        <f>IF(Activity!M138="","",Activity!M138)</f>
        <v/>
      </c>
      <c r="M133" t="str">
        <f>IF(Activity!N138="","",Activity!N138)</f>
        <v/>
      </c>
      <c r="N133" t="str">
        <f>IF(Activity!O138="","",Activity!O138)</f>
        <v/>
      </c>
      <c r="O133" s="127" t="str">
        <f>IF(Activity!P138="","",Activity!P138)</f>
        <v/>
      </c>
      <c r="P133" t="str">
        <f>IF(Activity!Q138="","",Activity!Q138)</f>
        <v/>
      </c>
      <c r="Q133" t="str">
        <f>IF(Activity!V138="","",Activity!V138)</f>
        <v/>
      </c>
    </row>
    <row r="134" spans="1:17" x14ac:dyDescent="0.25">
      <c r="A134">
        <v>11</v>
      </c>
      <c r="B134" t="str">
        <f t="shared" si="1"/>
        <v/>
      </c>
      <c r="C134" s="9"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t="str">
        <f>IF(Activity!K139="","",Activity!K139)</f>
        <v/>
      </c>
      <c r="K134">
        <f>IF(Activity!L139="","",Activity!L139)</f>
        <v>0</v>
      </c>
      <c r="L134" t="str">
        <f>IF(Activity!M139="","",Activity!M139)</f>
        <v/>
      </c>
      <c r="M134" t="str">
        <f>IF(Activity!N139="","",Activity!N139)</f>
        <v/>
      </c>
      <c r="N134" t="str">
        <f>IF(Activity!O139="","",Activity!O139)</f>
        <v/>
      </c>
      <c r="O134" s="127" t="str">
        <f>IF(Activity!P139="","",Activity!P139)</f>
        <v/>
      </c>
      <c r="P134" t="str">
        <f>IF(Activity!Q139="","",Activity!Q139)</f>
        <v/>
      </c>
      <c r="Q134" t="str">
        <f>IF(Activity!V139="","",Activity!V139)</f>
        <v/>
      </c>
    </row>
    <row r="135" spans="1:17" x14ac:dyDescent="0.25">
      <c r="A135">
        <v>11</v>
      </c>
      <c r="B135" t="str">
        <f t="shared" ref="B135:B198" si="2">IF(C135="","",B$1)</f>
        <v/>
      </c>
      <c r="C135" s="9"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t="str">
        <f>IF(Activity!K140="","",Activity!K140)</f>
        <v/>
      </c>
      <c r="K135">
        <f>IF(Activity!L140="","",Activity!L140)</f>
        <v>0</v>
      </c>
      <c r="L135" t="str">
        <f>IF(Activity!M140="","",Activity!M140)</f>
        <v/>
      </c>
      <c r="M135" t="str">
        <f>IF(Activity!N140="","",Activity!N140)</f>
        <v/>
      </c>
      <c r="N135" t="str">
        <f>IF(Activity!O140="","",Activity!O140)</f>
        <v/>
      </c>
      <c r="O135" s="127" t="str">
        <f>IF(Activity!P140="","",Activity!P140)</f>
        <v/>
      </c>
      <c r="P135" t="str">
        <f>IF(Activity!Q140="","",Activity!Q140)</f>
        <v/>
      </c>
      <c r="Q135" t="str">
        <f>IF(Activity!V140="","",Activity!V140)</f>
        <v/>
      </c>
    </row>
    <row r="136" spans="1:17" x14ac:dyDescent="0.25">
      <c r="A136">
        <v>11</v>
      </c>
      <c r="B136" t="str">
        <f t="shared" si="2"/>
        <v/>
      </c>
      <c r="C136" s="9"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t="str">
        <f>IF(Activity!K141="","",Activity!K141)</f>
        <v/>
      </c>
      <c r="K136">
        <f>IF(Activity!L141="","",Activity!L141)</f>
        <v>0</v>
      </c>
      <c r="L136" t="str">
        <f>IF(Activity!M141="","",Activity!M141)</f>
        <v/>
      </c>
      <c r="M136" t="str">
        <f>IF(Activity!N141="","",Activity!N141)</f>
        <v/>
      </c>
      <c r="N136" t="str">
        <f>IF(Activity!O141="","",Activity!O141)</f>
        <v/>
      </c>
      <c r="O136" s="127" t="str">
        <f>IF(Activity!P141="","",Activity!P141)</f>
        <v/>
      </c>
      <c r="P136" t="str">
        <f>IF(Activity!Q141="","",Activity!Q141)</f>
        <v/>
      </c>
      <c r="Q136" t="str">
        <f>IF(Activity!V141="","",Activity!V141)</f>
        <v/>
      </c>
    </row>
    <row r="137" spans="1:17" x14ac:dyDescent="0.25">
      <c r="A137">
        <v>11</v>
      </c>
      <c r="B137" t="str">
        <f t="shared" si="2"/>
        <v/>
      </c>
      <c r="C137" s="9"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t="str">
        <f>IF(Activity!K142="","",Activity!K142)</f>
        <v/>
      </c>
      <c r="K137">
        <f>IF(Activity!L142="","",Activity!L142)</f>
        <v>0</v>
      </c>
      <c r="L137" t="str">
        <f>IF(Activity!M142="","",Activity!M142)</f>
        <v/>
      </c>
      <c r="M137" t="str">
        <f>IF(Activity!N142="","",Activity!N142)</f>
        <v/>
      </c>
      <c r="N137" t="str">
        <f>IF(Activity!O142="","",Activity!O142)</f>
        <v/>
      </c>
      <c r="O137" s="127" t="str">
        <f>IF(Activity!P142="","",Activity!P142)</f>
        <v/>
      </c>
      <c r="P137" t="str">
        <f>IF(Activity!Q142="","",Activity!Q142)</f>
        <v/>
      </c>
      <c r="Q137" t="str">
        <f>IF(Activity!V142="","",Activity!V142)</f>
        <v/>
      </c>
    </row>
    <row r="138" spans="1:17" x14ac:dyDescent="0.25">
      <c r="A138">
        <v>11</v>
      </c>
      <c r="B138" t="str">
        <f t="shared" si="2"/>
        <v/>
      </c>
      <c r="C138" s="9"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t="str">
        <f>IF(Activity!K143="","",Activity!K143)</f>
        <v/>
      </c>
      <c r="K138">
        <f>IF(Activity!L143="","",Activity!L143)</f>
        <v>0</v>
      </c>
      <c r="L138" t="str">
        <f>IF(Activity!M143="","",Activity!M143)</f>
        <v/>
      </c>
      <c r="M138" t="str">
        <f>IF(Activity!N143="","",Activity!N143)</f>
        <v/>
      </c>
      <c r="N138" t="str">
        <f>IF(Activity!O143="","",Activity!O143)</f>
        <v/>
      </c>
      <c r="O138" s="127" t="str">
        <f>IF(Activity!P143="","",Activity!P143)</f>
        <v/>
      </c>
      <c r="P138" t="str">
        <f>IF(Activity!Q143="","",Activity!Q143)</f>
        <v/>
      </c>
      <c r="Q138" t="str">
        <f>IF(Activity!V143="","",Activity!V143)</f>
        <v/>
      </c>
    </row>
    <row r="139" spans="1:17" x14ac:dyDescent="0.25">
      <c r="A139">
        <v>11</v>
      </c>
      <c r="B139" t="str">
        <f t="shared" si="2"/>
        <v/>
      </c>
      <c r="C139" s="9"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t="str">
        <f>IF(Activity!K144="","",Activity!K144)</f>
        <v/>
      </c>
      <c r="K139">
        <f>IF(Activity!L144="","",Activity!L144)</f>
        <v>0</v>
      </c>
      <c r="L139" t="str">
        <f>IF(Activity!M144="","",Activity!M144)</f>
        <v/>
      </c>
      <c r="M139" t="str">
        <f>IF(Activity!N144="","",Activity!N144)</f>
        <v/>
      </c>
      <c r="N139" t="str">
        <f>IF(Activity!O144="","",Activity!O144)</f>
        <v/>
      </c>
      <c r="O139" s="127" t="str">
        <f>IF(Activity!P144="","",Activity!P144)</f>
        <v/>
      </c>
      <c r="P139" t="str">
        <f>IF(Activity!Q144="","",Activity!Q144)</f>
        <v/>
      </c>
      <c r="Q139" t="str">
        <f>IF(Activity!V144="","",Activity!V144)</f>
        <v/>
      </c>
    </row>
    <row r="140" spans="1:17" x14ac:dyDescent="0.25">
      <c r="A140">
        <v>11</v>
      </c>
      <c r="B140" t="str">
        <f t="shared" si="2"/>
        <v/>
      </c>
      <c r="C140" s="9"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t="str">
        <f>IF(Activity!K145="","",Activity!K145)</f>
        <v/>
      </c>
      <c r="K140">
        <f>IF(Activity!L145="","",Activity!L145)</f>
        <v>0</v>
      </c>
      <c r="L140" t="str">
        <f>IF(Activity!M145="","",Activity!M145)</f>
        <v/>
      </c>
      <c r="M140" t="str">
        <f>IF(Activity!N145="","",Activity!N145)</f>
        <v/>
      </c>
      <c r="N140" t="str">
        <f>IF(Activity!O145="","",Activity!O145)</f>
        <v/>
      </c>
      <c r="O140" s="127" t="str">
        <f>IF(Activity!P145="","",Activity!P145)</f>
        <v/>
      </c>
      <c r="P140" t="str">
        <f>IF(Activity!Q145="","",Activity!Q145)</f>
        <v/>
      </c>
      <c r="Q140" t="str">
        <f>IF(Activity!V145="","",Activity!V145)</f>
        <v/>
      </c>
    </row>
    <row r="141" spans="1:17" x14ac:dyDescent="0.25">
      <c r="A141">
        <v>11</v>
      </c>
      <c r="B141" t="str">
        <f t="shared" si="2"/>
        <v/>
      </c>
      <c r="C141" s="9"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t="str">
        <f>IF(Activity!K146="","",Activity!K146)</f>
        <v/>
      </c>
      <c r="K141">
        <f>IF(Activity!L146="","",Activity!L146)</f>
        <v>0</v>
      </c>
      <c r="L141" t="str">
        <f>IF(Activity!M146="","",Activity!M146)</f>
        <v/>
      </c>
      <c r="M141" t="str">
        <f>IF(Activity!N146="","",Activity!N146)</f>
        <v/>
      </c>
      <c r="N141" t="str">
        <f>IF(Activity!O146="","",Activity!O146)</f>
        <v/>
      </c>
      <c r="O141" s="127" t="str">
        <f>IF(Activity!P146="","",Activity!P146)</f>
        <v/>
      </c>
      <c r="P141" t="str">
        <f>IF(Activity!Q146="","",Activity!Q146)</f>
        <v/>
      </c>
      <c r="Q141" t="str">
        <f>IF(Activity!V146="","",Activity!V146)</f>
        <v/>
      </c>
    </row>
    <row r="142" spans="1:17" x14ac:dyDescent="0.25">
      <c r="A142">
        <v>11</v>
      </c>
      <c r="B142" t="str">
        <f t="shared" si="2"/>
        <v/>
      </c>
      <c r="C142" s="9"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t="str">
        <f>IF(Activity!K147="","",Activity!K147)</f>
        <v/>
      </c>
      <c r="K142">
        <f>IF(Activity!L147="","",Activity!L147)</f>
        <v>0</v>
      </c>
      <c r="L142" t="str">
        <f>IF(Activity!M147="","",Activity!M147)</f>
        <v/>
      </c>
      <c r="M142" t="str">
        <f>IF(Activity!N147="","",Activity!N147)</f>
        <v/>
      </c>
      <c r="N142" t="str">
        <f>IF(Activity!O147="","",Activity!O147)</f>
        <v/>
      </c>
      <c r="O142" s="127" t="str">
        <f>IF(Activity!P147="","",Activity!P147)</f>
        <v/>
      </c>
      <c r="P142" t="str">
        <f>IF(Activity!Q147="","",Activity!Q147)</f>
        <v/>
      </c>
      <c r="Q142" t="str">
        <f>IF(Activity!V147="","",Activity!V147)</f>
        <v/>
      </c>
    </row>
    <row r="143" spans="1:17" x14ac:dyDescent="0.25">
      <c r="A143">
        <v>11</v>
      </c>
      <c r="B143" t="str">
        <f t="shared" si="2"/>
        <v/>
      </c>
      <c r="C143" s="9"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t="str">
        <f>IF(Activity!K148="","",Activity!K148)</f>
        <v/>
      </c>
      <c r="K143">
        <f>IF(Activity!L148="","",Activity!L148)</f>
        <v>0</v>
      </c>
      <c r="L143" t="str">
        <f>IF(Activity!M148="","",Activity!M148)</f>
        <v/>
      </c>
      <c r="M143" t="str">
        <f>IF(Activity!N148="","",Activity!N148)</f>
        <v/>
      </c>
      <c r="N143" t="str">
        <f>IF(Activity!O148="","",Activity!O148)</f>
        <v/>
      </c>
      <c r="O143" s="127" t="str">
        <f>IF(Activity!P148="","",Activity!P148)</f>
        <v/>
      </c>
      <c r="P143" t="str">
        <f>IF(Activity!Q148="","",Activity!Q148)</f>
        <v/>
      </c>
      <c r="Q143" t="str">
        <f>IF(Activity!V148="","",Activity!V148)</f>
        <v/>
      </c>
    </row>
    <row r="144" spans="1:17" x14ac:dyDescent="0.25">
      <c r="A144">
        <v>11</v>
      </c>
      <c r="B144" t="str">
        <f t="shared" si="2"/>
        <v/>
      </c>
      <c r="C144" s="9"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t="str">
        <f>IF(Activity!K149="","",Activity!K149)</f>
        <v/>
      </c>
      <c r="K144">
        <f>IF(Activity!L149="","",Activity!L149)</f>
        <v>0</v>
      </c>
      <c r="L144" t="str">
        <f>IF(Activity!M149="","",Activity!M149)</f>
        <v/>
      </c>
      <c r="M144" t="str">
        <f>IF(Activity!N149="","",Activity!N149)</f>
        <v/>
      </c>
      <c r="N144" t="str">
        <f>IF(Activity!O149="","",Activity!O149)</f>
        <v/>
      </c>
      <c r="O144" s="127" t="str">
        <f>IF(Activity!P149="","",Activity!P149)</f>
        <v/>
      </c>
      <c r="P144" t="str">
        <f>IF(Activity!Q149="","",Activity!Q149)</f>
        <v/>
      </c>
      <c r="Q144" t="str">
        <f>IF(Activity!V149="","",Activity!V149)</f>
        <v/>
      </c>
    </row>
    <row r="145" spans="1:17" x14ac:dyDescent="0.25">
      <c r="A145">
        <v>11</v>
      </c>
      <c r="B145" t="str">
        <f t="shared" si="2"/>
        <v/>
      </c>
      <c r="C145" s="9"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t="str">
        <f>IF(Activity!K150="","",Activity!K150)</f>
        <v/>
      </c>
      <c r="K145">
        <f>IF(Activity!L150="","",Activity!L150)</f>
        <v>0</v>
      </c>
      <c r="L145" t="str">
        <f>IF(Activity!M150="","",Activity!M150)</f>
        <v/>
      </c>
      <c r="M145" t="str">
        <f>IF(Activity!N150="","",Activity!N150)</f>
        <v/>
      </c>
      <c r="N145" t="str">
        <f>IF(Activity!O150="","",Activity!O150)</f>
        <v/>
      </c>
      <c r="O145" s="127" t="str">
        <f>IF(Activity!P150="","",Activity!P150)</f>
        <v/>
      </c>
      <c r="P145" t="str">
        <f>IF(Activity!Q150="","",Activity!Q150)</f>
        <v/>
      </c>
      <c r="Q145" t="str">
        <f>IF(Activity!V150="","",Activity!V150)</f>
        <v/>
      </c>
    </row>
    <row r="146" spans="1:17" x14ac:dyDescent="0.25">
      <c r="A146">
        <v>11</v>
      </c>
      <c r="B146" t="str">
        <f t="shared" si="2"/>
        <v/>
      </c>
      <c r="C146" s="9"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t="str">
        <f>IF(Activity!K151="","",Activity!K151)</f>
        <v/>
      </c>
      <c r="K146">
        <f>IF(Activity!L151="","",Activity!L151)</f>
        <v>0</v>
      </c>
      <c r="L146" t="str">
        <f>IF(Activity!M151="","",Activity!M151)</f>
        <v/>
      </c>
      <c r="M146" t="str">
        <f>IF(Activity!N151="","",Activity!N151)</f>
        <v/>
      </c>
      <c r="N146" t="str">
        <f>IF(Activity!O151="","",Activity!O151)</f>
        <v/>
      </c>
      <c r="O146" s="127" t="str">
        <f>IF(Activity!P151="","",Activity!P151)</f>
        <v/>
      </c>
      <c r="P146" t="str">
        <f>IF(Activity!Q151="","",Activity!Q151)</f>
        <v/>
      </c>
      <c r="Q146" t="str">
        <f>IF(Activity!V151="","",Activity!V151)</f>
        <v/>
      </c>
    </row>
    <row r="147" spans="1:17" x14ac:dyDescent="0.25">
      <c r="A147">
        <v>11</v>
      </c>
      <c r="B147" t="str">
        <f t="shared" si="2"/>
        <v/>
      </c>
      <c r="C147" s="9"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t="str">
        <f>IF(Activity!K152="","",Activity!K152)</f>
        <v/>
      </c>
      <c r="K147">
        <f>IF(Activity!L152="","",Activity!L152)</f>
        <v>0</v>
      </c>
      <c r="L147" t="str">
        <f>IF(Activity!M152="","",Activity!M152)</f>
        <v/>
      </c>
      <c r="M147" t="str">
        <f>IF(Activity!N152="","",Activity!N152)</f>
        <v/>
      </c>
      <c r="N147" t="str">
        <f>IF(Activity!O152="","",Activity!O152)</f>
        <v/>
      </c>
      <c r="O147" s="127" t="str">
        <f>IF(Activity!P152="","",Activity!P152)</f>
        <v/>
      </c>
      <c r="P147" t="str">
        <f>IF(Activity!Q152="","",Activity!Q152)</f>
        <v/>
      </c>
      <c r="Q147" t="str">
        <f>IF(Activity!V152="","",Activity!V152)</f>
        <v/>
      </c>
    </row>
    <row r="148" spans="1:17" x14ac:dyDescent="0.25">
      <c r="A148">
        <v>11</v>
      </c>
      <c r="B148" t="str">
        <f t="shared" si="2"/>
        <v/>
      </c>
      <c r="C148" s="9"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t="str">
        <f>IF(Activity!K153="","",Activity!K153)</f>
        <v/>
      </c>
      <c r="K148">
        <f>IF(Activity!L153="","",Activity!L153)</f>
        <v>0</v>
      </c>
      <c r="L148" t="str">
        <f>IF(Activity!M153="","",Activity!M153)</f>
        <v/>
      </c>
      <c r="M148" t="str">
        <f>IF(Activity!N153="","",Activity!N153)</f>
        <v/>
      </c>
      <c r="N148" t="str">
        <f>IF(Activity!O153="","",Activity!O153)</f>
        <v/>
      </c>
      <c r="O148" s="127" t="str">
        <f>IF(Activity!P153="","",Activity!P153)</f>
        <v/>
      </c>
      <c r="P148" t="str">
        <f>IF(Activity!Q153="","",Activity!Q153)</f>
        <v/>
      </c>
      <c r="Q148" t="str">
        <f>IF(Activity!V153="","",Activity!V153)</f>
        <v/>
      </c>
    </row>
    <row r="149" spans="1:17" x14ac:dyDescent="0.25">
      <c r="A149">
        <v>11</v>
      </c>
      <c r="B149" t="str">
        <f t="shared" si="2"/>
        <v/>
      </c>
      <c r="C149" s="9"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t="str">
        <f>IF(Activity!K154="","",Activity!K154)</f>
        <v/>
      </c>
      <c r="K149">
        <f>IF(Activity!L154="","",Activity!L154)</f>
        <v>0</v>
      </c>
      <c r="L149" t="str">
        <f>IF(Activity!M154="","",Activity!M154)</f>
        <v/>
      </c>
      <c r="M149" t="str">
        <f>IF(Activity!N154="","",Activity!N154)</f>
        <v/>
      </c>
      <c r="N149" t="str">
        <f>IF(Activity!O154="","",Activity!O154)</f>
        <v/>
      </c>
      <c r="O149" s="127" t="str">
        <f>IF(Activity!P154="","",Activity!P154)</f>
        <v/>
      </c>
      <c r="P149" t="str">
        <f>IF(Activity!Q154="","",Activity!Q154)</f>
        <v/>
      </c>
      <c r="Q149" t="str">
        <f>IF(Activity!V154="","",Activity!V154)</f>
        <v/>
      </c>
    </row>
    <row r="150" spans="1:17" x14ac:dyDescent="0.25">
      <c r="A150">
        <v>11</v>
      </c>
      <c r="B150" t="str">
        <f t="shared" si="2"/>
        <v/>
      </c>
      <c r="C150" s="9"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t="str">
        <f>IF(Activity!K155="","",Activity!K155)</f>
        <v/>
      </c>
      <c r="K150">
        <f>IF(Activity!L155="","",Activity!L155)</f>
        <v>0</v>
      </c>
      <c r="L150" t="str">
        <f>IF(Activity!M155="","",Activity!M155)</f>
        <v/>
      </c>
      <c r="M150" t="str">
        <f>IF(Activity!N155="","",Activity!N155)</f>
        <v/>
      </c>
      <c r="N150" t="str">
        <f>IF(Activity!O155="","",Activity!O155)</f>
        <v/>
      </c>
      <c r="O150" s="127" t="str">
        <f>IF(Activity!P155="","",Activity!P155)</f>
        <v/>
      </c>
      <c r="P150" t="str">
        <f>IF(Activity!Q155="","",Activity!Q155)</f>
        <v/>
      </c>
      <c r="Q150" t="str">
        <f>IF(Activity!V155="","",Activity!V155)</f>
        <v/>
      </c>
    </row>
    <row r="151" spans="1:17" x14ac:dyDescent="0.25">
      <c r="A151">
        <v>11</v>
      </c>
      <c r="B151" t="str">
        <f t="shared" si="2"/>
        <v/>
      </c>
      <c r="C151" s="9"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t="str">
        <f>IF(Activity!K156="","",Activity!K156)</f>
        <v/>
      </c>
      <c r="K151">
        <f>IF(Activity!L156="","",Activity!L156)</f>
        <v>0</v>
      </c>
      <c r="L151" t="str">
        <f>IF(Activity!M156="","",Activity!M156)</f>
        <v/>
      </c>
      <c r="M151" t="str">
        <f>IF(Activity!N156="","",Activity!N156)</f>
        <v/>
      </c>
      <c r="N151" t="str">
        <f>IF(Activity!O156="","",Activity!O156)</f>
        <v/>
      </c>
      <c r="O151" s="127" t="str">
        <f>IF(Activity!P156="","",Activity!P156)</f>
        <v/>
      </c>
      <c r="P151" t="str">
        <f>IF(Activity!Q156="","",Activity!Q156)</f>
        <v/>
      </c>
      <c r="Q151" t="str">
        <f>IF(Activity!V156="","",Activity!V156)</f>
        <v/>
      </c>
    </row>
    <row r="152" spans="1:17" x14ac:dyDescent="0.25">
      <c r="A152">
        <v>11</v>
      </c>
      <c r="B152" t="str">
        <f t="shared" si="2"/>
        <v/>
      </c>
      <c r="C152" s="9"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t="str">
        <f>IF(Activity!K157="","",Activity!K157)</f>
        <v/>
      </c>
      <c r="K152">
        <f>IF(Activity!L157="","",Activity!L157)</f>
        <v>0</v>
      </c>
      <c r="L152" t="str">
        <f>IF(Activity!M157="","",Activity!M157)</f>
        <v/>
      </c>
      <c r="M152" t="str">
        <f>IF(Activity!N157="","",Activity!N157)</f>
        <v/>
      </c>
      <c r="N152" t="str">
        <f>IF(Activity!O157="","",Activity!O157)</f>
        <v/>
      </c>
      <c r="O152" s="127" t="str">
        <f>IF(Activity!P157="","",Activity!P157)</f>
        <v/>
      </c>
      <c r="P152" t="str">
        <f>IF(Activity!Q157="","",Activity!Q157)</f>
        <v/>
      </c>
      <c r="Q152" t="str">
        <f>IF(Activity!V157="","",Activity!V157)</f>
        <v/>
      </c>
    </row>
    <row r="153" spans="1:17" x14ac:dyDescent="0.25">
      <c r="A153">
        <v>11</v>
      </c>
      <c r="B153" t="str">
        <f t="shared" si="2"/>
        <v/>
      </c>
      <c r="C153" s="9"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t="str">
        <f>IF(Activity!K158="","",Activity!K158)</f>
        <v/>
      </c>
      <c r="K153">
        <f>IF(Activity!L158="","",Activity!L158)</f>
        <v>0</v>
      </c>
      <c r="L153" t="str">
        <f>IF(Activity!M158="","",Activity!M158)</f>
        <v/>
      </c>
      <c r="M153" t="str">
        <f>IF(Activity!N158="","",Activity!N158)</f>
        <v/>
      </c>
      <c r="N153" t="str">
        <f>IF(Activity!O158="","",Activity!O158)</f>
        <v/>
      </c>
      <c r="O153" s="127" t="str">
        <f>IF(Activity!P158="","",Activity!P158)</f>
        <v/>
      </c>
      <c r="P153" t="str">
        <f>IF(Activity!Q158="","",Activity!Q158)</f>
        <v/>
      </c>
      <c r="Q153" t="str">
        <f>IF(Activity!V158="","",Activity!V158)</f>
        <v/>
      </c>
    </row>
    <row r="154" spans="1:17" x14ac:dyDescent="0.25">
      <c r="A154">
        <v>11</v>
      </c>
      <c r="B154" t="str">
        <f t="shared" si="2"/>
        <v/>
      </c>
      <c r="C154" s="9"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t="str">
        <f>IF(Activity!K159="","",Activity!K159)</f>
        <v/>
      </c>
      <c r="K154">
        <f>IF(Activity!L159="","",Activity!L159)</f>
        <v>0</v>
      </c>
      <c r="L154" t="str">
        <f>IF(Activity!M159="","",Activity!M159)</f>
        <v/>
      </c>
      <c r="M154" t="str">
        <f>IF(Activity!N159="","",Activity!N159)</f>
        <v/>
      </c>
      <c r="N154" t="str">
        <f>IF(Activity!O159="","",Activity!O159)</f>
        <v/>
      </c>
      <c r="O154" s="127" t="str">
        <f>IF(Activity!P159="","",Activity!P159)</f>
        <v/>
      </c>
      <c r="P154" t="str">
        <f>IF(Activity!Q159="","",Activity!Q159)</f>
        <v/>
      </c>
      <c r="Q154" t="str">
        <f>IF(Activity!V159="","",Activity!V159)</f>
        <v/>
      </c>
    </row>
    <row r="155" spans="1:17" x14ac:dyDescent="0.25">
      <c r="A155">
        <v>11</v>
      </c>
      <c r="B155" t="str">
        <f t="shared" si="2"/>
        <v/>
      </c>
      <c r="C155" s="9"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t="str">
        <f>IF(Activity!K160="","",Activity!K160)</f>
        <v/>
      </c>
      <c r="K155">
        <f>IF(Activity!L160="","",Activity!L160)</f>
        <v>0</v>
      </c>
      <c r="L155" t="str">
        <f>IF(Activity!M160="","",Activity!M160)</f>
        <v/>
      </c>
      <c r="M155" t="str">
        <f>IF(Activity!N160="","",Activity!N160)</f>
        <v/>
      </c>
      <c r="N155" t="str">
        <f>IF(Activity!O160="","",Activity!O160)</f>
        <v/>
      </c>
      <c r="O155" s="127" t="str">
        <f>IF(Activity!P160="","",Activity!P160)</f>
        <v/>
      </c>
      <c r="P155" t="str">
        <f>IF(Activity!Q160="","",Activity!Q160)</f>
        <v/>
      </c>
      <c r="Q155" t="str">
        <f>IF(Activity!V160="","",Activity!V160)</f>
        <v/>
      </c>
    </row>
    <row r="156" spans="1:17" x14ac:dyDescent="0.25">
      <c r="A156">
        <v>11</v>
      </c>
      <c r="B156" t="str">
        <f t="shared" si="2"/>
        <v/>
      </c>
      <c r="C156" s="9"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t="str">
        <f>IF(Activity!K161="","",Activity!K161)</f>
        <v/>
      </c>
      <c r="K156">
        <f>IF(Activity!L161="","",Activity!L161)</f>
        <v>0</v>
      </c>
      <c r="L156" t="str">
        <f>IF(Activity!M161="","",Activity!M161)</f>
        <v/>
      </c>
      <c r="M156" t="str">
        <f>IF(Activity!N161="","",Activity!N161)</f>
        <v/>
      </c>
      <c r="N156" t="str">
        <f>IF(Activity!O161="","",Activity!O161)</f>
        <v/>
      </c>
      <c r="O156" s="127" t="str">
        <f>IF(Activity!P161="","",Activity!P161)</f>
        <v/>
      </c>
      <c r="P156" t="str">
        <f>IF(Activity!Q161="","",Activity!Q161)</f>
        <v/>
      </c>
      <c r="Q156" t="str">
        <f>IF(Activity!V161="","",Activity!V161)</f>
        <v/>
      </c>
    </row>
    <row r="157" spans="1:17" x14ac:dyDescent="0.25">
      <c r="A157">
        <v>11</v>
      </c>
      <c r="B157" t="str">
        <f t="shared" si="2"/>
        <v/>
      </c>
      <c r="C157" s="9"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t="str">
        <f>IF(Activity!K162="","",Activity!K162)</f>
        <v/>
      </c>
      <c r="K157">
        <f>IF(Activity!L162="","",Activity!L162)</f>
        <v>0</v>
      </c>
      <c r="L157" t="str">
        <f>IF(Activity!M162="","",Activity!M162)</f>
        <v/>
      </c>
      <c r="M157" t="str">
        <f>IF(Activity!N162="","",Activity!N162)</f>
        <v/>
      </c>
      <c r="N157" t="str">
        <f>IF(Activity!O162="","",Activity!O162)</f>
        <v/>
      </c>
      <c r="O157" s="127" t="str">
        <f>IF(Activity!P162="","",Activity!P162)</f>
        <v/>
      </c>
      <c r="P157" t="str">
        <f>IF(Activity!Q162="","",Activity!Q162)</f>
        <v/>
      </c>
      <c r="Q157" t="str">
        <f>IF(Activity!V162="","",Activity!V162)</f>
        <v/>
      </c>
    </row>
    <row r="158" spans="1:17" x14ac:dyDescent="0.25">
      <c r="A158">
        <v>11</v>
      </c>
      <c r="B158" t="str">
        <f t="shared" si="2"/>
        <v/>
      </c>
      <c r="C158" s="9"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t="str">
        <f>IF(Activity!K163="","",Activity!K163)</f>
        <v/>
      </c>
      <c r="K158">
        <f>IF(Activity!L163="","",Activity!L163)</f>
        <v>0</v>
      </c>
      <c r="L158" t="str">
        <f>IF(Activity!M163="","",Activity!M163)</f>
        <v/>
      </c>
      <c r="M158" t="str">
        <f>IF(Activity!N163="","",Activity!N163)</f>
        <v/>
      </c>
      <c r="N158" t="str">
        <f>IF(Activity!O163="","",Activity!O163)</f>
        <v/>
      </c>
      <c r="O158" s="127" t="str">
        <f>IF(Activity!P163="","",Activity!P163)</f>
        <v/>
      </c>
      <c r="P158" t="str">
        <f>IF(Activity!Q163="","",Activity!Q163)</f>
        <v/>
      </c>
      <c r="Q158" t="str">
        <f>IF(Activity!V163="","",Activity!V163)</f>
        <v/>
      </c>
    </row>
    <row r="159" spans="1:17" x14ac:dyDescent="0.25">
      <c r="A159">
        <v>11</v>
      </c>
      <c r="B159" t="str">
        <f t="shared" si="2"/>
        <v/>
      </c>
      <c r="C159" s="9"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t="str">
        <f>IF(Activity!K164="","",Activity!K164)</f>
        <v/>
      </c>
      <c r="K159">
        <f>IF(Activity!L164="","",Activity!L164)</f>
        <v>0</v>
      </c>
      <c r="L159" t="str">
        <f>IF(Activity!M164="","",Activity!M164)</f>
        <v/>
      </c>
      <c r="M159" t="str">
        <f>IF(Activity!N164="","",Activity!N164)</f>
        <v/>
      </c>
      <c r="N159" t="str">
        <f>IF(Activity!O164="","",Activity!O164)</f>
        <v/>
      </c>
      <c r="O159" s="127" t="str">
        <f>IF(Activity!P164="","",Activity!P164)</f>
        <v/>
      </c>
      <c r="P159" t="str">
        <f>IF(Activity!Q164="","",Activity!Q164)</f>
        <v/>
      </c>
      <c r="Q159" t="str">
        <f>IF(Activity!V164="","",Activity!V164)</f>
        <v/>
      </c>
    </row>
    <row r="160" spans="1:17" x14ac:dyDescent="0.25">
      <c r="A160">
        <v>11</v>
      </c>
      <c r="B160" t="str">
        <f t="shared" si="2"/>
        <v/>
      </c>
      <c r="C160" s="9"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t="str">
        <f>IF(Activity!K165="","",Activity!K165)</f>
        <v/>
      </c>
      <c r="K160">
        <f>IF(Activity!L165="","",Activity!L165)</f>
        <v>0</v>
      </c>
      <c r="L160" t="str">
        <f>IF(Activity!M165="","",Activity!M165)</f>
        <v/>
      </c>
      <c r="M160" t="str">
        <f>IF(Activity!N165="","",Activity!N165)</f>
        <v/>
      </c>
      <c r="N160" t="str">
        <f>IF(Activity!O165="","",Activity!O165)</f>
        <v/>
      </c>
      <c r="O160" s="127" t="str">
        <f>IF(Activity!P165="","",Activity!P165)</f>
        <v/>
      </c>
      <c r="P160" t="str">
        <f>IF(Activity!Q165="","",Activity!Q165)</f>
        <v/>
      </c>
      <c r="Q160" t="str">
        <f>IF(Activity!V165="","",Activity!V165)</f>
        <v/>
      </c>
    </row>
    <row r="161" spans="1:17" x14ac:dyDescent="0.25">
      <c r="A161">
        <v>11</v>
      </c>
      <c r="B161" t="str">
        <f t="shared" si="2"/>
        <v/>
      </c>
      <c r="C161" s="9"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t="str">
        <f>IF(Activity!K166="","",Activity!K166)</f>
        <v/>
      </c>
      <c r="K161">
        <f>IF(Activity!L166="","",Activity!L166)</f>
        <v>0</v>
      </c>
      <c r="L161" t="str">
        <f>IF(Activity!M166="","",Activity!M166)</f>
        <v/>
      </c>
      <c r="M161" t="str">
        <f>IF(Activity!N166="","",Activity!N166)</f>
        <v/>
      </c>
      <c r="N161" t="str">
        <f>IF(Activity!O166="","",Activity!O166)</f>
        <v/>
      </c>
      <c r="O161" s="127" t="str">
        <f>IF(Activity!P166="","",Activity!P166)</f>
        <v/>
      </c>
      <c r="P161" t="str">
        <f>IF(Activity!Q166="","",Activity!Q166)</f>
        <v/>
      </c>
      <c r="Q161" t="str">
        <f>IF(Activity!V166="","",Activity!V166)</f>
        <v/>
      </c>
    </row>
    <row r="162" spans="1:17" x14ac:dyDescent="0.25">
      <c r="A162">
        <v>11</v>
      </c>
      <c r="B162" t="str">
        <f t="shared" si="2"/>
        <v/>
      </c>
      <c r="C162" s="9"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t="str">
        <f>IF(Activity!K167="","",Activity!K167)</f>
        <v/>
      </c>
      <c r="K162">
        <f>IF(Activity!L167="","",Activity!L167)</f>
        <v>0</v>
      </c>
      <c r="L162" t="str">
        <f>IF(Activity!M167="","",Activity!M167)</f>
        <v/>
      </c>
      <c r="M162" t="str">
        <f>IF(Activity!N167="","",Activity!N167)</f>
        <v/>
      </c>
      <c r="N162" t="str">
        <f>IF(Activity!O167="","",Activity!O167)</f>
        <v/>
      </c>
      <c r="O162" s="127" t="str">
        <f>IF(Activity!P167="","",Activity!P167)</f>
        <v/>
      </c>
      <c r="P162" t="str">
        <f>IF(Activity!Q167="","",Activity!Q167)</f>
        <v/>
      </c>
      <c r="Q162" t="str">
        <f>IF(Activity!V167="","",Activity!V167)</f>
        <v/>
      </c>
    </row>
    <row r="163" spans="1:17" x14ac:dyDescent="0.25">
      <c r="A163">
        <v>11</v>
      </c>
      <c r="B163" t="str">
        <f t="shared" si="2"/>
        <v/>
      </c>
      <c r="C163" s="9"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t="str">
        <f>IF(Activity!K168="","",Activity!K168)</f>
        <v/>
      </c>
      <c r="K163">
        <f>IF(Activity!L168="","",Activity!L168)</f>
        <v>0</v>
      </c>
      <c r="L163" t="str">
        <f>IF(Activity!M168="","",Activity!M168)</f>
        <v/>
      </c>
      <c r="M163" t="str">
        <f>IF(Activity!N168="","",Activity!N168)</f>
        <v/>
      </c>
      <c r="N163" t="str">
        <f>IF(Activity!O168="","",Activity!O168)</f>
        <v/>
      </c>
      <c r="O163" s="127" t="str">
        <f>IF(Activity!P168="","",Activity!P168)</f>
        <v/>
      </c>
      <c r="P163" t="str">
        <f>IF(Activity!Q168="","",Activity!Q168)</f>
        <v/>
      </c>
      <c r="Q163" t="str">
        <f>IF(Activity!V168="","",Activity!V168)</f>
        <v/>
      </c>
    </row>
    <row r="164" spans="1:17" x14ac:dyDescent="0.25">
      <c r="A164">
        <v>11</v>
      </c>
      <c r="B164" t="str">
        <f t="shared" si="2"/>
        <v/>
      </c>
      <c r="C164" s="9"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t="str">
        <f>IF(Activity!K169="","",Activity!K169)</f>
        <v/>
      </c>
      <c r="K164">
        <f>IF(Activity!L169="","",Activity!L169)</f>
        <v>0</v>
      </c>
      <c r="L164" t="str">
        <f>IF(Activity!M169="","",Activity!M169)</f>
        <v/>
      </c>
      <c r="M164" t="str">
        <f>IF(Activity!N169="","",Activity!N169)</f>
        <v/>
      </c>
      <c r="N164" t="str">
        <f>IF(Activity!O169="","",Activity!O169)</f>
        <v/>
      </c>
      <c r="O164" s="127" t="str">
        <f>IF(Activity!P169="","",Activity!P169)</f>
        <v/>
      </c>
      <c r="P164" t="str">
        <f>IF(Activity!Q169="","",Activity!Q169)</f>
        <v/>
      </c>
      <c r="Q164" t="str">
        <f>IF(Activity!V169="","",Activity!V169)</f>
        <v/>
      </c>
    </row>
    <row r="165" spans="1:17" x14ac:dyDescent="0.25">
      <c r="A165">
        <v>11</v>
      </c>
      <c r="B165" t="str">
        <f t="shared" si="2"/>
        <v/>
      </c>
      <c r="C165" s="9"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t="str">
        <f>IF(Activity!K170="","",Activity!K170)</f>
        <v/>
      </c>
      <c r="K165">
        <f>IF(Activity!L170="","",Activity!L170)</f>
        <v>0</v>
      </c>
      <c r="L165" t="str">
        <f>IF(Activity!M170="","",Activity!M170)</f>
        <v/>
      </c>
      <c r="M165" t="str">
        <f>IF(Activity!N170="","",Activity!N170)</f>
        <v/>
      </c>
      <c r="N165" t="str">
        <f>IF(Activity!O170="","",Activity!O170)</f>
        <v/>
      </c>
      <c r="O165" s="127" t="str">
        <f>IF(Activity!P170="","",Activity!P170)</f>
        <v/>
      </c>
      <c r="P165" t="str">
        <f>IF(Activity!Q170="","",Activity!Q170)</f>
        <v/>
      </c>
      <c r="Q165" t="str">
        <f>IF(Activity!V170="","",Activity!V170)</f>
        <v/>
      </c>
    </row>
    <row r="166" spans="1:17" x14ac:dyDescent="0.25">
      <c r="A166">
        <v>11</v>
      </c>
      <c r="B166" t="str">
        <f t="shared" si="2"/>
        <v/>
      </c>
      <c r="C166" s="9"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t="str">
        <f>IF(Activity!K171="","",Activity!K171)</f>
        <v/>
      </c>
      <c r="K166">
        <f>IF(Activity!L171="","",Activity!L171)</f>
        <v>0</v>
      </c>
      <c r="L166" t="str">
        <f>IF(Activity!M171="","",Activity!M171)</f>
        <v/>
      </c>
      <c r="M166" t="str">
        <f>IF(Activity!N171="","",Activity!N171)</f>
        <v/>
      </c>
      <c r="N166" t="str">
        <f>IF(Activity!O171="","",Activity!O171)</f>
        <v/>
      </c>
      <c r="O166" s="127" t="str">
        <f>IF(Activity!P171="","",Activity!P171)</f>
        <v/>
      </c>
      <c r="P166" t="str">
        <f>IF(Activity!Q171="","",Activity!Q171)</f>
        <v/>
      </c>
      <c r="Q166" t="str">
        <f>IF(Activity!V171="","",Activity!V171)</f>
        <v/>
      </c>
    </row>
    <row r="167" spans="1:17" x14ac:dyDescent="0.25">
      <c r="A167">
        <v>11</v>
      </c>
      <c r="B167" t="str">
        <f t="shared" si="2"/>
        <v/>
      </c>
      <c r="C167" s="9"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t="str">
        <f>IF(Activity!K172="","",Activity!K172)</f>
        <v/>
      </c>
      <c r="K167">
        <f>IF(Activity!L172="","",Activity!L172)</f>
        <v>0</v>
      </c>
      <c r="L167" t="str">
        <f>IF(Activity!M172="","",Activity!M172)</f>
        <v/>
      </c>
      <c r="M167" t="str">
        <f>IF(Activity!N172="","",Activity!N172)</f>
        <v/>
      </c>
      <c r="N167" t="str">
        <f>IF(Activity!O172="","",Activity!O172)</f>
        <v/>
      </c>
      <c r="O167" s="127" t="str">
        <f>IF(Activity!P172="","",Activity!P172)</f>
        <v/>
      </c>
      <c r="P167" t="str">
        <f>IF(Activity!Q172="","",Activity!Q172)</f>
        <v/>
      </c>
      <c r="Q167" t="str">
        <f>IF(Activity!V172="","",Activity!V172)</f>
        <v/>
      </c>
    </row>
    <row r="168" spans="1:17" x14ac:dyDescent="0.25">
      <c r="A168">
        <v>11</v>
      </c>
      <c r="B168" t="str">
        <f t="shared" si="2"/>
        <v/>
      </c>
      <c r="C168" s="9"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t="str">
        <f>IF(Activity!K173="","",Activity!K173)</f>
        <v/>
      </c>
      <c r="K168">
        <f>IF(Activity!L173="","",Activity!L173)</f>
        <v>0</v>
      </c>
      <c r="L168" t="str">
        <f>IF(Activity!M173="","",Activity!M173)</f>
        <v/>
      </c>
      <c r="M168" t="str">
        <f>IF(Activity!N173="","",Activity!N173)</f>
        <v/>
      </c>
      <c r="N168" t="str">
        <f>IF(Activity!O173="","",Activity!O173)</f>
        <v/>
      </c>
      <c r="O168" s="127" t="str">
        <f>IF(Activity!P173="","",Activity!P173)</f>
        <v/>
      </c>
      <c r="P168" t="str">
        <f>IF(Activity!Q173="","",Activity!Q173)</f>
        <v/>
      </c>
      <c r="Q168" t="str">
        <f>IF(Activity!V173="","",Activity!V173)</f>
        <v/>
      </c>
    </row>
    <row r="169" spans="1:17" x14ac:dyDescent="0.25">
      <c r="A169">
        <v>11</v>
      </c>
      <c r="B169" t="str">
        <f t="shared" si="2"/>
        <v/>
      </c>
      <c r="C169" s="9"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t="str">
        <f>IF(Activity!K174="","",Activity!K174)</f>
        <v/>
      </c>
      <c r="K169">
        <f>IF(Activity!L174="","",Activity!L174)</f>
        <v>0</v>
      </c>
      <c r="L169" t="str">
        <f>IF(Activity!M174="","",Activity!M174)</f>
        <v/>
      </c>
      <c r="M169" t="str">
        <f>IF(Activity!N174="","",Activity!N174)</f>
        <v/>
      </c>
      <c r="N169" t="str">
        <f>IF(Activity!O174="","",Activity!O174)</f>
        <v/>
      </c>
      <c r="O169" s="127" t="str">
        <f>IF(Activity!P174="","",Activity!P174)</f>
        <v/>
      </c>
      <c r="P169" t="str">
        <f>IF(Activity!Q174="","",Activity!Q174)</f>
        <v/>
      </c>
      <c r="Q169" t="str">
        <f>IF(Activity!V174="","",Activity!V174)</f>
        <v/>
      </c>
    </row>
    <row r="170" spans="1:17" x14ac:dyDescent="0.25">
      <c r="A170">
        <v>11</v>
      </c>
      <c r="B170" t="str">
        <f t="shared" si="2"/>
        <v/>
      </c>
      <c r="C170" s="9"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t="str">
        <f>IF(Activity!K175="","",Activity!K175)</f>
        <v/>
      </c>
      <c r="K170">
        <f>IF(Activity!L175="","",Activity!L175)</f>
        <v>0</v>
      </c>
      <c r="L170" t="str">
        <f>IF(Activity!M175="","",Activity!M175)</f>
        <v/>
      </c>
      <c r="M170" t="str">
        <f>IF(Activity!N175="","",Activity!N175)</f>
        <v/>
      </c>
      <c r="N170" t="str">
        <f>IF(Activity!O175="","",Activity!O175)</f>
        <v/>
      </c>
      <c r="O170" s="127" t="str">
        <f>IF(Activity!P175="","",Activity!P175)</f>
        <v/>
      </c>
      <c r="P170" t="str">
        <f>IF(Activity!Q175="","",Activity!Q175)</f>
        <v/>
      </c>
      <c r="Q170" t="str">
        <f>IF(Activity!V175="","",Activity!V175)</f>
        <v/>
      </c>
    </row>
    <row r="171" spans="1:17" x14ac:dyDescent="0.25">
      <c r="A171">
        <v>11</v>
      </c>
      <c r="B171" t="str">
        <f t="shared" si="2"/>
        <v/>
      </c>
      <c r="C171" s="9"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t="str">
        <f>IF(Activity!K176="","",Activity!K176)</f>
        <v/>
      </c>
      <c r="K171">
        <f>IF(Activity!L176="","",Activity!L176)</f>
        <v>0</v>
      </c>
      <c r="L171" t="str">
        <f>IF(Activity!M176="","",Activity!M176)</f>
        <v/>
      </c>
      <c r="M171" t="str">
        <f>IF(Activity!N176="","",Activity!N176)</f>
        <v/>
      </c>
      <c r="N171" t="str">
        <f>IF(Activity!O176="","",Activity!O176)</f>
        <v/>
      </c>
      <c r="O171" s="127" t="str">
        <f>IF(Activity!P176="","",Activity!P176)</f>
        <v/>
      </c>
      <c r="P171" t="str">
        <f>IF(Activity!Q176="","",Activity!Q176)</f>
        <v/>
      </c>
      <c r="Q171" t="str">
        <f>IF(Activity!V176="","",Activity!V176)</f>
        <v/>
      </c>
    </row>
    <row r="172" spans="1:17" x14ac:dyDescent="0.25">
      <c r="A172">
        <v>11</v>
      </c>
      <c r="B172" t="str">
        <f t="shared" si="2"/>
        <v/>
      </c>
      <c r="C172" s="9"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t="str">
        <f>IF(Activity!K177="","",Activity!K177)</f>
        <v/>
      </c>
      <c r="K172">
        <f>IF(Activity!L177="","",Activity!L177)</f>
        <v>0</v>
      </c>
      <c r="L172" t="str">
        <f>IF(Activity!M177="","",Activity!M177)</f>
        <v/>
      </c>
      <c r="M172" t="str">
        <f>IF(Activity!N177="","",Activity!N177)</f>
        <v/>
      </c>
      <c r="N172" t="str">
        <f>IF(Activity!O177="","",Activity!O177)</f>
        <v/>
      </c>
      <c r="O172" s="127" t="str">
        <f>IF(Activity!P177="","",Activity!P177)</f>
        <v/>
      </c>
      <c r="P172" t="str">
        <f>IF(Activity!Q177="","",Activity!Q177)</f>
        <v/>
      </c>
      <c r="Q172" t="str">
        <f>IF(Activity!V177="","",Activity!V177)</f>
        <v/>
      </c>
    </row>
    <row r="173" spans="1:17" x14ac:dyDescent="0.25">
      <c r="A173">
        <v>11</v>
      </c>
      <c r="B173" t="str">
        <f t="shared" si="2"/>
        <v/>
      </c>
      <c r="C173" s="9"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t="str">
        <f>IF(Activity!K178="","",Activity!K178)</f>
        <v/>
      </c>
      <c r="K173">
        <f>IF(Activity!L178="","",Activity!L178)</f>
        <v>0</v>
      </c>
      <c r="L173" t="str">
        <f>IF(Activity!M178="","",Activity!M178)</f>
        <v/>
      </c>
      <c r="M173" t="str">
        <f>IF(Activity!N178="","",Activity!N178)</f>
        <v/>
      </c>
      <c r="N173" t="str">
        <f>IF(Activity!O178="","",Activity!O178)</f>
        <v/>
      </c>
      <c r="O173" s="127" t="str">
        <f>IF(Activity!P178="","",Activity!P178)</f>
        <v/>
      </c>
      <c r="P173" t="str">
        <f>IF(Activity!Q178="","",Activity!Q178)</f>
        <v/>
      </c>
      <c r="Q173" t="str">
        <f>IF(Activity!V178="","",Activity!V178)</f>
        <v/>
      </c>
    </row>
    <row r="174" spans="1:17" x14ac:dyDescent="0.25">
      <c r="A174">
        <v>11</v>
      </c>
      <c r="B174" t="str">
        <f t="shared" si="2"/>
        <v/>
      </c>
      <c r="C174" s="9"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t="str">
        <f>IF(Activity!K179="","",Activity!K179)</f>
        <v/>
      </c>
      <c r="K174">
        <f>IF(Activity!L179="","",Activity!L179)</f>
        <v>0</v>
      </c>
      <c r="L174" t="str">
        <f>IF(Activity!M179="","",Activity!M179)</f>
        <v/>
      </c>
      <c r="M174" t="str">
        <f>IF(Activity!N179="","",Activity!N179)</f>
        <v/>
      </c>
      <c r="N174" t="str">
        <f>IF(Activity!O179="","",Activity!O179)</f>
        <v/>
      </c>
      <c r="O174" s="127" t="str">
        <f>IF(Activity!P179="","",Activity!P179)</f>
        <v/>
      </c>
      <c r="P174" t="str">
        <f>IF(Activity!Q179="","",Activity!Q179)</f>
        <v/>
      </c>
      <c r="Q174" t="str">
        <f>IF(Activity!V179="","",Activity!V179)</f>
        <v/>
      </c>
    </row>
    <row r="175" spans="1:17" x14ac:dyDescent="0.25">
      <c r="A175">
        <v>11</v>
      </c>
      <c r="B175" t="str">
        <f t="shared" si="2"/>
        <v/>
      </c>
      <c r="C175" s="9"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t="str">
        <f>IF(Activity!K180="","",Activity!K180)</f>
        <v/>
      </c>
      <c r="K175">
        <f>IF(Activity!L180="","",Activity!L180)</f>
        <v>0</v>
      </c>
      <c r="L175" t="str">
        <f>IF(Activity!M180="","",Activity!M180)</f>
        <v/>
      </c>
      <c r="M175" t="str">
        <f>IF(Activity!N180="","",Activity!N180)</f>
        <v/>
      </c>
      <c r="N175" t="str">
        <f>IF(Activity!O180="","",Activity!O180)</f>
        <v/>
      </c>
      <c r="O175" s="127" t="str">
        <f>IF(Activity!P180="","",Activity!P180)</f>
        <v/>
      </c>
      <c r="P175" t="str">
        <f>IF(Activity!Q180="","",Activity!Q180)</f>
        <v/>
      </c>
      <c r="Q175" t="str">
        <f>IF(Activity!V180="","",Activity!V180)</f>
        <v/>
      </c>
    </row>
    <row r="176" spans="1:17" x14ac:dyDescent="0.25">
      <c r="A176">
        <v>11</v>
      </c>
      <c r="B176" t="str">
        <f t="shared" si="2"/>
        <v/>
      </c>
      <c r="C176" s="9"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t="str">
        <f>IF(Activity!K181="","",Activity!K181)</f>
        <v/>
      </c>
      <c r="K176">
        <f>IF(Activity!L181="","",Activity!L181)</f>
        <v>0</v>
      </c>
      <c r="L176" t="str">
        <f>IF(Activity!M181="","",Activity!M181)</f>
        <v/>
      </c>
      <c r="M176" t="str">
        <f>IF(Activity!N181="","",Activity!N181)</f>
        <v/>
      </c>
      <c r="N176" t="str">
        <f>IF(Activity!O181="","",Activity!O181)</f>
        <v/>
      </c>
      <c r="O176" s="127" t="str">
        <f>IF(Activity!P181="","",Activity!P181)</f>
        <v/>
      </c>
      <c r="P176" t="str">
        <f>IF(Activity!Q181="","",Activity!Q181)</f>
        <v/>
      </c>
      <c r="Q176" t="str">
        <f>IF(Activity!V181="","",Activity!V181)</f>
        <v/>
      </c>
    </row>
    <row r="177" spans="1:17" x14ac:dyDescent="0.25">
      <c r="A177">
        <v>11</v>
      </c>
      <c r="B177" t="str">
        <f t="shared" si="2"/>
        <v/>
      </c>
      <c r="C177" s="9"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t="str">
        <f>IF(Activity!K182="","",Activity!K182)</f>
        <v/>
      </c>
      <c r="K177">
        <f>IF(Activity!L182="","",Activity!L182)</f>
        <v>0</v>
      </c>
      <c r="L177" t="str">
        <f>IF(Activity!M182="","",Activity!M182)</f>
        <v/>
      </c>
      <c r="M177" t="str">
        <f>IF(Activity!N182="","",Activity!N182)</f>
        <v/>
      </c>
      <c r="N177" t="str">
        <f>IF(Activity!O182="","",Activity!O182)</f>
        <v/>
      </c>
      <c r="O177" s="127" t="str">
        <f>IF(Activity!P182="","",Activity!P182)</f>
        <v/>
      </c>
      <c r="P177" t="str">
        <f>IF(Activity!Q182="","",Activity!Q182)</f>
        <v/>
      </c>
      <c r="Q177" t="str">
        <f>IF(Activity!V182="","",Activity!V182)</f>
        <v/>
      </c>
    </row>
    <row r="178" spans="1:17" x14ac:dyDescent="0.25">
      <c r="A178">
        <v>11</v>
      </c>
      <c r="B178" t="str">
        <f t="shared" si="2"/>
        <v/>
      </c>
      <c r="C178" s="9"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t="str">
        <f>IF(Activity!K183="","",Activity!K183)</f>
        <v/>
      </c>
      <c r="K178">
        <f>IF(Activity!L183="","",Activity!L183)</f>
        <v>0</v>
      </c>
      <c r="L178" t="str">
        <f>IF(Activity!M183="","",Activity!M183)</f>
        <v/>
      </c>
      <c r="M178" t="str">
        <f>IF(Activity!N183="","",Activity!N183)</f>
        <v/>
      </c>
      <c r="N178" t="str">
        <f>IF(Activity!O183="","",Activity!O183)</f>
        <v/>
      </c>
      <c r="O178" s="127" t="str">
        <f>IF(Activity!P183="","",Activity!P183)</f>
        <v/>
      </c>
      <c r="P178" t="str">
        <f>IF(Activity!Q183="","",Activity!Q183)</f>
        <v/>
      </c>
      <c r="Q178" t="str">
        <f>IF(Activity!V183="","",Activity!V183)</f>
        <v/>
      </c>
    </row>
    <row r="179" spans="1:17" x14ac:dyDescent="0.25">
      <c r="A179">
        <v>11</v>
      </c>
      <c r="B179" t="str">
        <f t="shared" si="2"/>
        <v/>
      </c>
      <c r="C179" s="9"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t="str">
        <f>IF(Activity!K184="","",Activity!K184)</f>
        <v/>
      </c>
      <c r="K179">
        <f>IF(Activity!L184="","",Activity!L184)</f>
        <v>0</v>
      </c>
      <c r="L179" t="str">
        <f>IF(Activity!M184="","",Activity!M184)</f>
        <v/>
      </c>
      <c r="M179" t="str">
        <f>IF(Activity!N184="","",Activity!N184)</f>
        <v/>
      </c>
      <c r="N179" t="str">
        <f>IF(Activity!O184="","",Activity!O184)</f>
        <v/>
      </c>
      <c r="O179" s="127" t="str">
        <f>IF(Activity!P184="","",Activity!P184)</f>
        <v/>
      </c>
      <c r="P179" t="str">
        <f>IF(Activity!Q184="","",Activity!Q184)</f>
        <v/>
      </c>
      <c r="Q179" t="str">
        <f>IF(Activity!V184="","",Activity!V184)</f>
        <v/>
      </c>
    </row>
    <row r="180" spans="1:17" x14ac:dyDescent="0.25">
      <c r="A180">
        <v>11</v>
      </c>
      <c r="B180" t="str">
        <f t="shared" si="2"/>
        <v/>
      </c>
      <c r="C180" s="9"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t="str">
        <f>IF(Activity!K185="","",Activity!K185)</f>
        <v/>
      </c>
      <c r="K180">
        <f>IF(Activity!L185="","",Activity!L185)</f>
        <v>0</v>
      </c>
      <c r="L180" t="str">
        <f>IF(Activity!M185="","",Activity!M185)</f>
        <v/>
      </c>
      <c r="M180" t="str">
        <f>IF(Activity!N185="","",Activity!N185)</f>
        <v/>
      </c>
      <c r="N180" t="str">
        <f>IF(Activity!O185="","",Activity!O185)</f>
        <v/>
      </c>
      <c r="O180" s="127" t="str">
        <f>IF(Activity!P185="","",Activity!P185)</f>
        <v/>
      </c>
      <c r="P180" t="str">
        <f>IF(Activity!Q185="","",Activity!Q185)</f>
        <v/>
      </c>
      <c r="Q180" t="str">
        <f>IF(Activity!V185="","",Activity!V185)</f>
        <v/>
      </c>
    </row>
    <row r="181" spans="1:17" x14ac:dyDescent="0.25">
      <c r="A181">
        <v>11</v>
      </c>
      <c r="B181" t="str">
        <f t="shared" si="2"/>
        <v/>
      </c>
      <c r="C181" s="9"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t="str">
        <f>IF(Activity!K186="","",Activity!K186)</f>
        <v/>
      </c>
      <c r="K181">
        <f>IF(Activity!L186="","",Activity!L186)</f>
        <v>0</v>
      </c>
      <c r="L181" t="str">
        <f>IF(Activity!M186="","",Activity!M186)</f>
        <v/>
      </c>
      <c r="M181" t="str">
        <f>IF(Activity!N186="","",Activity!N186)</f>
        <v/>
      </c>
      <c r="N181" t="str">
        <f>IF(Activity!O186="","",Activity!O186)</f>
        <v/>
      </c>
      <c r="O181" s="127" t="str">
        <f>IF(Activity!P186="","",Activity!P186)</f>
        <v/>
      </c>
      <c r="P181" t="str">
        <f>IF(Activity!Q186="","",Activity!Q186)</f>
        <v/>
      </c>
      <c r="Q181" t="str">
        <f>IF(Activity!V186="","",Activity!V186)</f>
        <v/>
      </c>
    </row>
    <row r="182" spans="1:17" x14ac:dyDescent="0.25">
      <c r="A182">
        <v>11</v>
      </c>
      <c r="B182" t="str">
        <f t="shared" si="2"/>
        <v/>
      </c>
      <c r="C182" s="9"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t="str">
        <f>IF(Activity!K187="","",Activity!K187)</f>
        <v/>
      </c>
      <c r="K182">
        <f>IF(Activity!L187="","",Activity!L187)</f>
        <v>0</v>
      </c>
      <c r="L182" t="str">
        <f>IF(Activity!M187="","",Activity!M187)</f>
        <v/>
      </c>
      <c r="M182" t="str">
        <f>IF(Activity!N187="","",Activity!N187)</f>
        <v/>
      </c>
      <c r="N182" t="str">
        <f>IF(Activity!O187="","",Activity!O187)</f>
        <v/>
      </c>
      <c r="O182" s="127" t="str">
        <f>IF(Activity!P187="","",Activity!P187)</f>
        <v/>
      </c>
      <c r="P182" t="str">
        <f>IF(Activity!Q187="","",Activity!Q187)</f>
        <v/>
      </c>
      <c r="Q182" t="str">
        <f>IF(Activity!V187="","",Activity!V187)</f>
        <v/>
      </c>
    </row>
    <row r="183" spans="1:17" x14ac:dyDescent="0.25">
      <c r="A183">
        <v>11</v>
      </c>
      <c r="B183" t="str">
        <f t="shared" si="2"/>
        <v/>
      </c>
      <c r="C183" s="9"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t="str">
        <f>IF(Activity!K188="","",Activity!K188)</f>
        <v/>
      </c>
      <c r="K183">
        <f>IF(Activity!L188="","",Activity!L188)</f>
        <v>0</v>
      </c>
      <c r="L183" t="str">
        <f>IF(Activity!M188="","",Activity!M188)</f>
        <v/>
      </c>
      <c r="M183" t="str">
        <f>IF(Activity!N188="","",Activity!N188)</f>
        <v/>
      </c>
      <c r="N183" t="str">
        <f>IF(Activity!O188="","",Activity!O188)</f>
        <v/>
      </c>
      <c r="O183" s="127" t="str">
        <f>IF(Activity!P188="","",Activity!P188)</f>
        <v/>
      </c>
      <c r="P183" t="str">
        <f>IF(Activity!Q188="","",Activity!Q188)</f>
        <v/>
      </c>
      <c r="Q183" t="str">
        <f>IF(Activity!V188="","",Activity!V188)</f>
        <v/>
      </c>
    </row>
    <row r="184" spans="1:17" x14ac:dyDescent="0.25">
      <c r="A184">
        <v>11</v>
      </c>
      <c r="B184" t="str">
        <f t="shared" si="2"/>
        <v/>
      </c>
      <c r="C184" s="9"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t="str">
        <f>IF(Activity!K189="","",Activity!K189)</f>
        <v/>
      </c>
      <c r="K184">
        <f>IF(Activity!L189="","",Activity!L189)</f>
        <v>0</v>
      </c>
      <c r="L184" t="str">
        <f>IF(Activity!M189="","",Activity!M189)</f>
        <v/>
      </c>
      <c r="M184" t="str">
        <f>IF(Activity!N189="","",Activity!N189)</f>
        <v/>
      </c>
      <c r="N184" t="str">
        <f>IF(Activity!O189="","",Activity!O189)</f>
        <v/>
      </c>
      <c r="O184" s="127" t="str">
        <f>IF(Activity!P189="","",Activity!P189)</f>
        <v/>
      </c>
      <c r="P184" t="str">
        <f>IF(Activity!Q189="","",Activity!Q189)</f>
        <v/>
      </c>
      <c r="Q184" t="str">
        <f>IF(Activity!V189="","",Activity!V189)</f>
        <v/>
      </c>
    </row>
    <row r="185" spans="1:17" x14ac:dyDescent="0.25">
      <c r="A185">
        <v>11</v>
      </c>
      <c r="B185" t="str">
        <f t="shared" si="2"/>
        <v/>
      </c>
      <c r="C185" s="9"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t="str">
        <f>IF(Activity!K190="","",Activity!K190)</f>
        <v/>
      </c>
      <c r="K185">
        <f>IF(Activity!L190="","",Activity!L190)</f>
        <v>0</v>
      </c>
      <c r="L185" t="str">
        <f>IF(Activity!M190="","",Activity!M190)</f>
        <v/>
      </c>
      <c r="M185" t="str">
        <f>IF(Activity!N190="","",Activity!N190)</f>
        <v/>
      </c>
      <c r="N185" t="str">
        <f>IF(Activity!O190="","",Activity!O190)</f>
        <v/>
      </c>
      <c r="O185" s="127" t="str">
        <f>IF(Activity!P190="","",Activity!P190)</f>
        <v/>
      </c>
      <c r="P185" t="str">
        <f>IF(Activity!Q190="","",Activity!Q190)</f>
        <v/>
      </c>
      <c r="Q185" t="str">
        <f>IF(Activity!V190="","",Activity!V190)</f>
        <v/>
      </c>
    </row>
    <row r="186" spans="1:17" x14ac:dyDescent="0.25">
      <c r="A186">
        <v>11</v>
      </c>
      <c r="B186" t="str">
        <f t="shared" si="2"/>
        <v/>
      </c>
      <c r="C186" s="9"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t="str">
        <f>IF(Activity!K191="","",Activity!K191)</f>
        <v/>
      </c>
      <c r="K186">
        <f>IF(Activity!L191="","",Activity!L191)</f>
        <v>0</v>
      </c>
      <c r="L186" t="str">
        <f>IF(Activity!M191="","",Activity!M191)</f>
        <v/>
      </c>
      <c r="M186" t="str">
        <f>IF(Activity!N191="","",Activity!N191)</f>
        <v/>
      </c>
      <c r="N186" t="str">
        <f>IF(Activity!O191="","",Activity!O191)</f>
        <v/>
      </c>
      <c r="O186" s="127" t="str">
        <f>IF(Activity!P191="","",Activity!P191)</f>
        <v/>
      </c>
      <c r="P186" t="str">
        <f>IF(Activity!Q191="","",Activity!Q191)</f>
        <v/>
      </c>
      <c r="Q186" t="str">
        <f>IF(Activity!V191="","",Activity!V191)</f>
        <v/>
      </c>
    </row>
    <row r="187" spans="1:17" x14ac:dyDescent="0.25">
      <c r="A187">
        <v>11</v>
      </c>
      <c r="B187" t="str">
        <f t="shared" si="2"/>
        <v/>
      </c>
      <c r="C187" s="9"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t="str">
        <f>IF(Activity!K192="","",Activity!K192)</f>
        <v/>
      </c>
      <c r="K187">
        <f>IF(Activity!L192="","",Activity!L192)</f>
        <v>0</v>
      </c>
      <c r="L187" t="str">
        <f>IF(Activity!M192="","",Activity!M192)</f>
        <v/>
      </c>
      <c r="M187" t="str">
        <f>IF(Activity!N192="","",Activity!N192)</f>
        <v/>
      </c>
      <c r="N187" t="str">
        <f>IF(Activity!O192="","",Activity!O192)</f>
        <v/>
      </c>
      <c r="O187" s="127" t="str">
        <f>IF(Activity!P192="","",Activity!P192)</f>
        <v/>
      </c>
      <c r="P187" t="str">
        <f>IF(Activity!Q192="","",Activity!Q192)</f>
        <v/>
      </c>
      <c r="Q187" t="str">
        <f>IF(Activity!V192="","",Activity!V192)</f>
        <v/>
      </c>
    </row>
    <row r="188" spans="1:17" x14ac:dyDescent="0.25">
      <c r="A188">
        <v>11</v>
      </c>
      <c r="B188" t="str">
        <f t="shared" si="2"/>
        <v/>
      </c>
      <c r="C188" s="9"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t="str">
        <f>IF(Activity!K193="","",Activity!K193)</f>
        <v/>
      </c>
      <c r="K188">
        <f>IF(Activity!L193="","",Activity!L193)</f>
        <v>0</v>
      </c>
      <c r="L188" t="str">
        <f>IF(Activity!M193="","",Activity!M193)</f>
        <v/>
      </c>
      <c r="M188" t="str">
        <f>IF(Activity!N193="","",Activity!N193)</f>
        <v/>
      </c>
      <c r="N188" t="str">
        <f>IF(Activity!O193="","",Activity!O193)</f>
        <v/>
      </c>
      <c r="O188" s="127" t="str">
        <f>IF(Activity!P193="","",Activity!P193)</f>
        <v/>
      </c>
      <c r="P188" t="str">
        <f>IF(Activity!Q193="","",Activity!Q193)</f>
        <v/>
      </c>
      <c r="Q188" t="str">
        <f>IF(Activity!V193="","",Activity!V193)</f>
        <v/>
      </c>
    </row>
    <row r="189" spans="1:17" x14ac:dyDescent="0.25">
      <c r="A189">
        <v>11</v>
      </c>
      <c r="B189" t="str">
        <f t="shared" si="2"/>
        <v/>
      </c>
      <c r="C189" s="9"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t="str">
        <f>IF(Activity!K194="","",Activity!K194)</f>
        <v/>
      </c>
      <c r="K189">
        <f>IF(Activity!L194="","",Activity!L194)</f>
        <v>0</v>
      </c>
      <c r="L189" t="str">
        <f>IF(Activity!M194="","",Activity!M194)</f>
        <v/>
      </c>
      <c r="M189" t="str">
        <f>IF(Activity!N194="","",Activity!N194)</f>
        <v/>
      </c>
      <c r="N189" t="str">
        <f>IF(Activity!O194="","",Activity!O194)</f>
        <v/>
      </c>
      <c r="O189" s="127" t="str">
        <f>IF(Activity!P194="","",Activity!P194)</f>
        <v/>
      </c>
      <c r="P189" t="str">
        <f>IF(Activity!Q194="","",Activity!Q194)</f>
        <v/>
      </c>
      <c r="Q189" t="str">
        <f>IF(Activity!V194="","",Activity!V194)</f>
        <v/>
      </c>
    </row>
    <row r="190" spans="1:17" x14ac:dyDescent="0.25">
      <c r="A190">
        <v>11</v>
      </c>
      <c r="B190" t="str">
        <f t="shared" si="2"/>
        <v/>
      </c>
      <c r="C190" s="9"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t="str">
        <f>IF(Activity!K195="","",Activity!K195)</f>
        <v/>
      </c>
      <c r="K190">
        <f>IF(Activity!L195="","",Activity!L195)</f>
        <v>0</v>
      </c>
      <c r="L190" t="str">
        <f>IF(Activity!M195="","",Activity!M195)</f>
        <v/>
      </c>
      <c r="M190" t="str">
        <f>IF(Activity!N195="","",Activity!N195)</f>
        <v/>
      </c>
      <c r="N190" t="str">
        <f>IF(Activity!O195="","",Activity!O195)</f>
        <v/>
      </c>
      <c r="O190" s="127" t="str">
        <f>IF(Activity!P195="","",Activity!P195)</f>
        <v/>
      </c>
      <c r="P190" t="str">
        <f>IF(Activity!Q195="","",Activity!Q195)</f>
        <v/>
      </c>
      <c r="Q190" t="str">
        <f>IF(Activity!V195="","",Activity!V195)</f>
        <v/>
      </c>
    </row>
    <row r="191" spans="1:17" x14ac:dyDescent="0.25">
      <c r="A191">
        <v>11</v>
      </c>
      <c r="B191" t="str">
        <f t="shared" si="2"/>
        <v/>
      </c>
      <c r="C191" s="9"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t="str">
        <f>IF(Activity!K196="","",Activity!K196)</f>
        <v/>
      </c>
      <c r="K191">
        <f>IF(Activity!L196="","",Activity!L196)</f>
        <v>0</v>
      </c>
      <c r="L191" t="str">
        <f>IF(Activity!M196="","",Activity!M196)</f>
        <v/>
      </c>
      <c r="M191" t="str">
        <f>IF(Activity!N196="","",Activity!N196)</f>
        <v/>
      </c>
      <c r="N191" t="str">
        <f>IF(Activity!O196="","",Activity!O196)</f>
        <v/>
      </c>
      <c r="O191" s="127" t="str">
        <f>IF(Activity!P196="","",Activity!P196)</f>
        <v/>
      </c>
      <c r="P191" t="str">
        <f>IF(Activity!Q196="","",Activity!Q196)</f>
        <v/>
      </c>
      <c r="Q191" t="str">
        <f>IF(Activity!V196="","",Activity!V196)</f>
        <v/>
      </c>
    </row>
    <row r="192" spans="1:17" x14ac:dyDescent="0.25">
      <c r="A192">
        <v>11</v>
      </c>
      <c r="B192" t="str">
        <f t="shared" si="2"/>
        <v/>
      </c>
      <c r="C192" s="9"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t="str">
        <f>IF(Activity!K197="","",Activity!K197)</f>
        <v/>
      </c>
      <c r="K192">
        <f>IF(Activity!L197="","",Activity!L197)</f>
        <v>0</v>
      </c>
      <c r="L192" t="str">
        <f>IF(Activity!M197="","",Activity!M197)</f>
        <v/>
      </c>
      <c r="M192" t="str">
        <f>IF(Activity!N197="","",Activity!N197)</f>
        <v/>
      </c>
      <c r="N192" t="str">
        <f>IF(Activity!O197="","",Activity!O197)</f>
        <v/>
      </c>
      <c r="O192" s="127" t="str">
        <f>IF(Activity!P197="","",Activity!P197)</f>
        <v/>
      </c>
      <c r="P192" t="str">
        <f>IF(Activity!Q197="","",Activity!Q197)</f>
        <v/>
      </c>
      <c r="Q192" t="str">
        <f>IF(Activity!V197="","",Activity!V197)</f>
        <v/>
      </c>
    </row>
    <row r="193" spans="1:17" x14ac:dyDescent="0.25">
      <c r="A193">
        <v>11</v>
      </c>
      <c r="B193" t="str">
        <f t="shared" si="2"/>
        <v/>
      </c>
      <c r="C193" s="9"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t="str">
        <f>IF(Activity!K198="","",Activity!K198)</f>
        <v/>
      </c>
      <c r="K193">
        <f>IF(Activity!L198="","",Activity!L198)</f>
        <v>0</v>
      </c>
      <c r="L193" t="str">
        <f>IF(Activity!M198="","",Activity!M198)</f>
        <v/>
      </c>
      <c r="M193" t="str">
        <f>IF(Activity!N198="","",Activity!N198)</f>
        <v/>
      </c>
      <c r="N193" t="str">
        <f>IF(Activity!O198="","",Activity!O198)</f>
        <v/>
      </c>
      <c r="O193" s="127" t="str">
        <f>IF(Activity!P198="","",Activity!P198)</f>
        <v/>
      </c>
      <c r="P193" t="str">
        <f>IF(Activity!Q198="","",Activity!Q198)</f>
        <v/>
      </c>
      <c r="Q193" t="str">
        <f>IF(Activity!V198="","",Activity!V198)</f>
        <v/>
      </c>
    </row>
    <row r="194" spans="1:17" x14ac:dyDescent="0.25">
      <c r="A194">
        <v>11</v>
      </c>
      <c r="B194" t="str">
        <f t="shared" si="2"/>
        <v/>
      </c>
      <c r="C194" s="9"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t="str">
        <f>IF(Activity!K199="","",Activity!K199)</f>
        <v/>
      </c>
      <c r="K194">
        <f>IF(Activity!L199="","",Activity!L199)</f>
        <v>0</v>
      </c>
      <c r="L194" t="str">
        <f>IF(Activity!M199="","",Activity!M199)</f>
        <v/>
      </c>
      <c r="M194" t="str">
        <f>IF(Activity!N199="","",Activity!N199)</f>
        <v/>
      </c>
      <c r="N194" t="str">
        <f>IF(Activity!O199="","",Activity!O199)</f>
        <v/>
      </c>
      <c r="O194" s="127" t="str">
        <f>IF(Activity!P199="","",Activity!P199)</f>
        <v/>
      </c>
      <c r="P194" t="str">
        <f>IF(Activity!Q199="","",Activity!Q199)</f>
        <v/>
      </c>
      <c r="Q194" t="str">
        <f>IF(Activity!V199="","",Activity!V199)</f>
        <v/>
      </c>
    </row>
    <row r="195" spans="1:17" x14ac:dyDescent="0.25">
      <c r="A195">
        <v>11</v>
      </c>
      <c r="B195" t="str">
        <f t="shared" si="2"/>
        <v/>
      </c>
      <c r="C195" s="9"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t="str">
        <f>IF(Activity!K200="","",Activity!K200)</f>
        <v/>
      </c>
      <c r="K195">
        <f>IF(Activity!L200="","",Activity!L200)</f>
        <v>0</v>
      </c>
      <c r="L195" t="str">
        <f>IF(Activity!M200="","",Activity!M200)</f>
        <v/>
      </c>
      <c r="M195" t="str">
        <f>IF(Activity!N200="","",Activity!N200)</f>
        <v/>
      </c>
      <c r="N195" t="str">
        <f>IF(Activity!O200="","",Activity!O200)</f>
        <v/>
      </c>
      <c r="O195" s="127" t="str">
        <f>IF(Activity!P200="","",Activity!P200)</f>
        <v/>
      </c>
      <c r="P195" t="str">
        <f>IF(Activity!Q200="","",Activity!Q200)</f>
        <v/>
      </c>
      <c r="Q195" t="str">
        <f>IF(Activity!V200="","",Activity!V200)</f>
        <v/>
      </c>
    </row>
    <row r="196" spans="1:17" x14ac:dyDescent="0.25">
      <c r="A196">
        <v>11</v>
      </c>
      <c r="B196" t="str">
        <f t="shared" si="2"/>
        <v/>
      </c>
      <c r="C196" s="9"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t="str">
        <f>IF(Activity!K201="","",Activity!K201)</f>
        <v/>
      </c>
      <c r="K196">
        <f>IF(Activity!L201="","",Activity!L201)</f>
        <v>0</v>
      </c>
      <c r="L196" t="str">
        <f>IF(Activity!M201="","",Activity!M201)</f>
        <v/>
      </c>
      <c r="M196" t="str">
        <f>IF(Activity!N201="","",Activity!N201)</f>
        <v/>
      </c>
      <c r="N196" t="str">
        <f>IF(Activity!O201="","",Activity!O201)</f>
        <v/>
      </c>
      <c r="O196" s="127" t="str">
        <f>IF(Activity!P201="","",Activity!P201)</f>
        <v/>
      </c>
      <c r="P196" t="str">
        <f>IF(Activity!Q201="","",Activity!Q201)</f>
        <v/>
      </c>
      <c r="Q196" t="str">
        <f>IF(Activity!V201="","",Activity!V201)</f>
        <v/>
      </c>
    </row>
    <row r="197" spans="1:17" x14ac:dyDescent="0.25">
      <c r="A197">
        <v>11</v>
      </c>
      <c r="B197" t="str">
        <f t="shared" si="2"/>
        <v/>
      </c>
      <c r="C197" s="9"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t="str">
        <f>IF(Activity!K202="","",Activity!K202)</f>
        <v/>
      </c>
      <c r="K197">
        <f>IF(Activity!L202="","",Activity!L202)</f>
        <v>0</v>
      </c>
      <c r="L197" t="str">
        <f>IF(Activity!M202="","",Activity!M202)</f>
        <v/>
      </c>
      <c r="M197" t="str">
        <f>IF(Activity!N202="","",Activity!N202)</f>
        <v/>
      </c>
      <c r="N197" t="str">
        <f>IF(Activity!O202="","",Activity!O202)</f>
        <v/>
      </c>
      <c r="O197" s="127" t="str">
        <f>IF(Activity!P202="","",Activity!P202)</f>
        <v/>
      </c>
      <c r="P197" t="str">
        <f>IF(Activity!Q202="","",Activity!Q202)</f>
        <v/>
      </c>
      <c r="Q197" t="str">
        <f>IF(Activity!V202="","",Activity!V202)</f>
        <v/>
      </c>
    </row>
    <row r="198" spans="1:17" x14ac:dyDescent="0.25">
      <c r="A198">
        <v>11</v>
      </c>
      <c r="B198" t="str">
        <f t="shared" si="2"/>
        <v/>
      </c>
      <c r="C198" s="9"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t="str">
        <f>IF(Activity!K203="","",Activity!K203)</f>
        <v/>
      </c>
      <c r="K198">
        <f>IF(Activity!L203="","",Activity!L203)</f>
        <v>0</v>
      </c>
      <c r="L198" t="str">
        <f>IF(Activity!M203="","",Activity!M203)</f>
        <v/>
      </c>
      <c r="M198" t="str">
        <f>IF(Activity!N203="","",Activity!N203)</f>
        <v/>
      </c>
      <c r="N198" t="str">
        <f>IF(Activity!O203="","",Activity!O203)</f>
        <v/>
      </c>
      <c r="O198" s="127" t="str">
        <f>IF(Activity!P203="","",Activity!P203)</f>
        <v/>
      </c>
      <c r="P198" t="str">
        <f>IF(Activity!Q203="","",Activity!Q203)</f>
        <v/>
      </c>
      <c r="Q198" t="str">
        <f>IF(Activity!V203="","",Activity!V203)</f>
        <v/>
      </c>
    </row>
    <row r="199" spans="1:17" x14ac:dyDescent="0.25">
      <c r="A199">
        <v>11</v>
      </c>
      <c r="B199" t="str">
        <f t="shared" ref="B199:B262" si="3">IF(C199="","",B$1)</f>
        <v/>
      </c>
      <c r="C199" s="9"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t="str">
        <f>IF(Activity!K204="","",Activity!K204)</f>
        <v/>
      </c>
      <c r="K199">
        <f>IF(Activity!L204="","",Activity!L204)</f>
        <v>0</v>
      </c>
      <c r="L199" t="str">
        <f>IF(Activity!M204="","",Activity!M204)</f>
        <v/>
      </c>
      <c r="M199" t="str">
        <f>IF(Activity!N204="","",Activity!N204)</f>
        <v/>
      </c>
      <c r="N199" t="str">
        <f>IF(Activity!O204="","",Activity!O204)</f>
        <v/>
      </c>
      <c r="O199" s="127" t="str">
        <f>IF(Activity!P204="","",Activity!P204)</f>
        <v/>
      </c>
      <c r="P199" t="str">
        <f>IF(Activity!Q204="","",Activity!Q204)</f>
        <v/>
      </c>
      <c r="Q199" t="str">
        <f>IF(Activity!V204="","",Activity!V204)</f>
        <v/>
      </c>
    </row>
    <row r="200" spans="1:17" x14ac:dyDescent="0.25">
      <c r="A200">
        <v>11</v>
      </c>
      <c r="B200" t="str">
        <f t="shared" si="3"/>
        <v/>
      </c>
      <c r="C200" s="9"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t="str">
        <f>IF(Activity!K205="","",Activity!K205)</f>
        <v/>
      </c>
      <c r="K200">
        <f>IF(Activity!L205="","",Activity!L205)</f>
        <v>0</v>
      </c>
      <c r="L200" t="str">
        <f>IF(Activity!M205="","",Activity!M205)</f>
        <v/>
      </c>
      <c r="M200" t="str">
        <f>IF(Activity!N205="","",Activity!N205)</f>
        <v/>
      </c>
      <c r="N200" t="str">
        <f>IF(Activity!O205="","",Activity!O205)</f>
        <v/>
      </c>
      <c r="O200" s="127" t="str">
        <f>IF(Activity!P205="","",Activity!P205)</f>
        <v/>
      </c>
      <c r="P200" t="str">
        <f>IF(Activity!Q205="","",Activity!Q205)</f>
        <v/>
      </c>
      <c r="Q200" t="str">
        <f>IF(Activity!V205="","",Activity!V205)</f>
        <v/>
      </c>
    </row>
    <row r="201" spans="1:17" x14ac:dyDescent="0.25">
      <c r="A201">
        <v>11</v>
      </c>
      <c r="B201" t="str">
        <f t="shared" si="3"/>
        <v/>
      </c>
      <c r="C201" s="9"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t="str">
        <f>IF(Activity!K206="","",Activity!K206)</f>
        <v/>
      </c>
      <c r="K201">
        <f>IF(Activity!L206="","",Activity!L206)</f>
        <v>0</v>
      </c>
      <c r="L201" t="str">
        <f>IF(Activity!M206="","",Activity!M206)</f>
        <v/>
      </c>
      <c r="M201" t="str">
        <f>IF(Activity!N206="","",Activity!N206)</f>
        <v/>
      </c>
      <c r="N201" t="str">
        <f>IF(Activity!O206="","",Activity!O206)</f>
        <v/>
      </c>
      <c r="O201" s="127" t="str">
        <f>IF(Activity!P206="","",Activity!P206)</f>
        <v/>
      </c>
      <c r="P201" t="str">
        <f>IF(Activity!Q206="","",Activity!Q206)</f>
        <v/>
      </c>
      <c r="Q201" t="str">
        <f>IF(Activity!V206="","",Activity!V206)</f>
        <v/>
      </c>
    </row>
    <row r="202" spans="1:17" x14ac:dyDescent="0.25">
      <c r="A202">
        <v>11</v>
      </c>
      <c r="B202" t="str">
        <f t="shared" si="3"/>
        <v/>
      </c>
      <c r="C202" s="9"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t="str">
        <f>IF(Activity!K207="","",Activity!K207)</f>
        <v/>
      </c>
      <c r="K202">
        <f>IF(Activity!L207="","",Activity!L207)</f>
        <v>0</v>
      </c>
      <c r="L202" t="str">
        <f>IF(Activity!M207="","",Activity!M207)</f>
        <v/>
      </c>
      <c r="M202" t="str">
        <f>IF(Activity!N207="","",Activity!N207)</f>
        <v/>
      </c>
      <c r="N202" t="str">
        <f>IF(Activity!O207="","",Activity!O207)</f>
        <v/>
      </c>
      <c r="O202" s="127" t="str">
        <f>IF(Activity!P207="","",Activity!P207)</f>
        <v/>
      </c>
      <c r="P202" t="str">
        <f>IF(Activity!Q207="","",Activity!Q207)</f>
        <v/>
      </c>
      <c r="Q202" t="str">
        <f>IF(Activity!V207="","",Activity!V207)</f>
        <v/>
      </c>
    </row>
    <row r="203" spans="1:17" x14ac:dyDescent="0.25">
      <c r="A203">
        <v>11</v>
      </c>
      <c r="B203" t="str">
        <f t="shared" si="3"/>
        <v/>
      </c>
      <c r="C203" s="9"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t="str">
        <f>IF(Activity!K208="","",Activity!K208)</f>
        <v/>
      </c>
      <c r="K203">
        <f>IF(Activity!L208="","",Activity!L208)</f>
        <v>0</v>
      </c>
      <c r="L203" t="str">
        <f>IF(Activity!M208="","",Activity!M208)</f>
        <v/>
      </c>
      <c r="M203" t="str">
        <f>IF(Activity!N208="","",Activity!N208)</f>
        <v/>
      </c>
      <c r="N203" t="str">
        <f>IF(Activity!O208="","",Activity!O208)</f>
        <v/>
      </c>
      <c r="O203" s="127" t="str">
        <f>IF(Activity!P208="","",Activity!P208)</f>
        <v/>
      </c>
      <c r="P203" t="str">
        <f>IF(Activity!Q208="","",Activity!Q208)</f>
        <v/>
      </c>
      <c r="Q203" t="str">
        <f>IF(Activity!V208="","",Activity!V208)</f>
        <v/>
      </c>
    </row>
    <row r="204" spans="1:17" x14ac:dyDescent="0.25">
      <c r="A204">
        <v>11</v>
      </c>
      <c r="B204" t="str">
        <f t="shared" si="3"/>
        <v/>
      </c>
      <c r="C204" s="9"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t="str">
        <f>IF(Activity!K209="","",Activity!K209)</f>
        <v/>
      </c>
      <c r="K204">
        <f>IF(Activity!L209="","",Activity!L209)</f>
        <v>0</v>
      </c>
      <c r="L204" t="str">
        <f>IF(Activity!M209="","",Activity!M209)</f>
        <v/>
      </c>
      <c r="M204" t="str">
        <f>IF(Activity!N209="","",Activity!N209)</f>
        <v/>
      </c>
      <c r="N204" t="str">
        <f>IF(Activity!O209="","",Activity!O209)</f>
        <v/>
      </c>
      <c r="O204" s="127" t="str">
        <f>IF(Activity!P209="","",Activity!P209)</f>
        <v/>
      </c>
      <c r="P204" t="str">
        <f>IF(Activity!Q209="","",Activity!Q209)</f>
        <v/>
      </c>
      <c r="Q204" t="str">
        <f>IF(Activity!V209="","",Activity!V209)</f>
        <v/>
      </c>
    </row>
    <row r="205" spans="1:17" x14ac:dyDescent="0.25">
      <c r="A205">
        <v>11</v>
      </c>
      <c r="B205" t="str">
        <f t="shared" si="3"/>
        <v/>
      </c>
      <c r="C205" s="9"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t="str">
        <f>IF(Activity!K210="","",Activity!K210)</f>
        <v/>
      </c>
      <c r="K205">
        <f>IF(Activity!L210="","",Activity!L210)</f>
        <v>0</v>
      </c>
      <c r="L205" t="str">
        <f>IF(Activity!M210="","",Activity!M210)</f>
        <v/>
      </c>
      <c r="M205" t="str">
        <f>IF(Activity!N210="","",Activity!N210)</f>
        <v/>
      </c>
      <c r="N205" t="str">
        <f>IF(Activity!O210="","",Activity!O210)</f>
        <v/>
      </c>
      <c r="O205" s="127" t="str">
        <f>IF(Activity!P210="","",Activity!P210)</f>
        <v/>
      </c>
      <c r="P205" t="str">
        <f>IF(Activity!Q210="","",Activity!Q210)</f>
        <v/>
      </c>
      <c r="Q205" t="str">
        <f>IF(Activity!V210="","",Activity!V210)</f>
        <v/>
      </c>
    </row>
    <row r="206" spans="1:17" x14ac:dyDescent="0.25">
      <c r="A206">
        <v>11</v>
      </c>
      <c r="B206" t="str">
        <f t="shared" si="3"/>
        <v/>
      </c>
      <c r="C206" s="9"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t="str">
        <f>IF(Activity!K211="","",Activity!K211)</f>
        <v/>
      </c>
      <c r="K206">
        <f>IF(Activity!L211="","",Activity!L211)</f>
        <v>0</v>
      </c>
      <c r="L206" t="str">
        <f>IF(Activity!M211="","",Activity!M211)</f>
        <v/>
      </c>
      <c r="M206" t="str">
        <f>IF(Activity!N211="","",Activity!N211)</f>
        <v/>
      </c>
      <c r="N206" t="str">
        <f>IF(Activity!O211="","",Activity!O211)</f>
        <v/>
      </c>
      <c r="O206" s="127" t="str">
        <f>IF(Activity!P211="","",Activity!P211)</f>
        <v/>
      </c>
      <c r="P206" t="str">
        <f>IF(Activity!Q211="","",Activity!Q211)</f>
        <v/>
      </c>
      <c r="Q206" t="str">
        <f>IF(Activity!V211="","",Activity!V211)</f>
        <v/>
      </c>
    </row>
    <row r="207" spans="1:17" x14ac:dyDescent="0.25">
      <c r="A207">
        <v>11</v>
      </c>
      <c r="B207" t="str">
        <f t="shared" si="3"/>
        <v/>
      </c>
      <c r="C207" s="9"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t="str">
        <f>IF(Activity!K212="","",Activity!K212)</f>
        <v/>
      </c>
      <c r="K207">
        <f>IF(Activity!L212="","",Activity!L212)</f>
        <v>0</v>
      </c>
      <c r="L207" t="str">
        <f>IF(Activity!M212="","",Activity!M212)</f>
        <v/>
      </c>
      <c r="M207" t="str">
        <f>IF(Activity!N212="","",Activity!N212)</f>
        <v/>
      </c>
      <c r="N207" t="str">
        <f>IF(Activity!O212="","",Activity!O212)</f>
        <v/>
      </c>
      <c r="O207" s="127" t="str">
        <f>IF(Activity!P212="","",Activity!P212)</f>
        <v/>
      </c>
      <c r="P207" t="str">
        <f>IF(Activity!Q212="","",Activity!Q212)</f>
        <v/>
      </c>
      <c r="Q207" t="str">
        <f>IF(Activity!V212="","",Activity!V212)</f>
        <v/>
      </c>
    </row>
    <row r="208" spans="1:17" x14ac:dyDescent="0.25">
      <c r="A208">
        <v>11</v>
      </c>
      <c r="B208" t="str">
        <f t="shared" si="3"/>
        <v/>
      </c>
      <c r="C208" s="9"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t="str">
        <f>IF(Activity!K213="","",Activity!K213)</f>
        <v/>
      </c>
      <c r="K208">
        <f>IF(Activity!L213="","",Activity!L213)</f>
        <v>0</v>
      </c>
      <c r="L208" t="str">
        <f>IF(Activity!M213="","",Activity!M213)</f>
        <v/>
      </c>
      <c r="M208" t="str">
        <f>IF(Activity!N213="","",Activity!N213)</f>
        <v/>
      </c>
      <c r="N208" t="str">
        <f>IF(Activity!O213="","",Activity!O213)</f>
        <v/>
      </c>
      <c r="O208" s="127" t="str">
        <f>IF(Activity!P213="","",Activity!P213)</f>
        <v/>
      </c>
      <c r="P208" t="str">
        <f>IF(Activity!Q213="","",Activity!Q213)</f>
        <v/>
      </c>
      <c r="Q208" t="str">
        <f>IF(Activity!V213="","",Activity!V213)</f>
        <v/>
      </c>
    </row>
    <row r="209" spans="1:17" x14ac:dyDescent="0.25">
      <c r="A209">
        <v>11</v>
      </c>
      <c r="B209" t="str">
        <f t="shared" si="3"/>
        <v/>
      </c>
      <c r="C209" s="9"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t="str">
        <f>IF(Activity!K214="","",Activity!K214)</f>
        <v/>
      </c>
      <c r="K209">
        <f>IF(Activity!L214="","",Activity!L214)</f>
        <v>0</v>
      </c>
      <c r="L209" t="str">
        <f>IF(Activity!M214="","",Activity!M214)</f>
        <v/>
      </c>
      <c r="M209" t="str">
        <f>IF(Activity!N214="","",Activity!N214)</f>
        <v/>
      </c>
      <c r="N209" t="str">
        <f>IF(Activity!O214="","",Activity!O214)</f>
        <v/>
      </c>
      <c r="O209" s="127" t="str">
        <f>IF(Activity!P214="","",Activity!P214)</f>
        <v/>
      </c>
      <c r="P209" t="str">
        <f>IF(Activity!Q214="","",Activity!Q214)</f>
        <v/>
      </c>
      <c r="Q209" t="str">
        <f>IF(Activity!V214="","",Activity!V214)</f>
        <v/>
      </c>
    </row>
    <row r="210" spans="1:17" x14ac:dyDescent="0.25">
      <c r="A210">
        <v>11</v>
      </c>
      <c r="B210" t="str">
        <f t="shared" si="3"/>
        <v/>
      </c>
      <c r="C210" s="9"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t="str">
        <f>IF(Activity!K215="","",Activity!K215)</f>
        <v/>
      </c>
      <c r="K210">
        <f>IF(Activity!L215="","",Activity!L215)</f>
        <v>0</v>
      </c>
      <c r="L210" t="str">
        <f>IF(Activity!M215="","",Activity!M215)</f>
        <v/>
      </c>
      <c r="M210" t="str">
        <f>IF(Activity!N215="","",Activity!N215)</f>
        <v/>
      </c>
      <c r="N210" t="str">
        <f>IF(Activity!O215="","",Activity!O215)</f>
        <v/>
      </c>
      <c r="O210" s="127" t="str">
        <f>IF(Activity!P215="","",Activity!P215)</f>
        <v/>
      </c>
      <c r="P210" t="str">
        <f>IF(Activity!Q215="","",Activity!Q215)</f>
        <v/>
      </c>
      <c r="Q210" t="str">
        <f>IF(Activity!V215="","",Activity!V215)</f>
        <v/>
      </c>
    </row>
    <row r="211" spans="1:17" x14ac:dyDescent="0.25">
      <c r="A211">
        <v>11</v>
      </c>
      <c r="B211" t="str">
        <f t="shared" si="3"/>
        <v/>
      </c>
      <c r="C211" s="9"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t="str">
        <f>IF(Activity!K216="","",Activity!K216)</f>
        <v/>
      </c>
      <c r="K211">
        <f>IF(Activity!L216="","",Activity!L216)</f>
        <v>0</v>
      </c>
      <c r="L211" t="str">
        <f>IF(Activity!M216="","",Activity!M216)</f>
        <v/>
      </c>
      <c r="M211" t="str">
        <f>IF(Activity!N216="","",Activity!N216)</f>
        <v/>
      </c>
      <c r="N211" t="str">
        <f>IF(Activity!O216="","",Activity!O216)</f>
        <v/>
      </c>
      <c r="O211" s="127" t="str">
        <f>IF(Activity!P216="","",Activity!P216)</f>
        <v/>
      </c>
      <c r="P211" t="str">
        <f>IF(Activity!Q216="","",Activity!Q216)</f>
        <v/>
      </c>
      <c r="Q211" t="str">
        <f>IF(Activity!V216="","",Activity!V216)</f>
        <v/>
      </c>
    </row>
    <row r="212" spans="1:17" x14ac:dyDescent="0.25">
      <c r="A212">
        <v>11</v>
      </c>
      <c r="B212" t="str">
        <f t="shared" si="3"/>
        <v/>
      </c>
      <c r="C212" s="9"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t="str">
        <f>IF(Activity!K217="","",Activity!K217)</f>
        <v/>
      </c>
      <c r="K212">
        <f>IF(Activity!L217="","",Activity!L217)</f>
        <v>0</v>
      </c>
      <c r="L212" t="str">
        <f>IF(Activity!M217="","",Activity!M217)</f>
        <v/>
      </c>
      <c r="M212" t="str">
        <f>IF(Activity!N217="","",Activity!N217)</f>
        <v/>
      </c>
      <c r="N212" t="str">
        <f>IF(Activity!O217="","",Activity!O217)</f>
        <v/>
      </c>
      <c r="O212" s="127" t="str">
        <f>IF(Activity!P217="","",Activity!P217)</f>
        <v/>
      </c>
      <c r="P212" t="str">
        <f>IF(Activity!Q217="","",Activity!Q217)</f>
        <v/>
      </c>
      <c r="Q212" t="str">
        <f>IF(Activity!V217="","",Activity!V217)</f>
        <v/>
      </c>
    </row>
    <row r="213" spans="1:17" x14ac:dyDescent="0.25">
      <c r="A213">
        <v>11</v>
      </c>
      <c r="B213" t="str">
        <f t="shared" si="3"/>
        <v/>
      </c>
      <c r="C213" s="9"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t="str">
        <f>IF(Activity!K218="","",Activity!K218)</f>
        <v/>
      </c>
      <c r="K213">
        <f>IF(Activity!L218="","",Activity!L218)</f>
        <v>0</v>
      </c>
      <c r="L213" t="str">
        <f>IF(Activity!M218="","",Activity!M218)</f>
        <v/>
      </c>
      <c r="M213" t="str">
        <f>IF(Activity!N218="","",Activity!N218)</f>
        <v/>
      </c>
      <c r="N213" t="str">
        <f>IF(Activity!O218="","",Activity!O218)</f>
        <v/>
      </c>
      <c r="O213" s="127" t="str">
        <f>IF(Activity!P218="","",Activity!P218)</f>
        <v/>
      </c>
      <c r="P213" t="str">
        <f>IF(Activity!Q218="","",Activity!Q218)</f>
        <v/>
      </c>
      <c r="Q213" t="str">
        <f>IF(Activity!V218="","",Activity!V218)</f>
        <v/>
      </c>
    </row>
    <row r="214" spans="1:17" x14ac:dyDescent="0.25">
      <c r="A214">
        <v>11</v>
      </c>
      <c r="B214" t="str">
        <f t="shared" si="3"/>
        <v/>
      </c>
      <c r="C214" s="9"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t="str">
        <f>IF(Activity!K219="","",Activity!K219)</f>
        <v/>
      </c>
      <c r="K214">
        <f>IF(Activity!L219="","",Activity!L219)</f>
        <v>0</v>
      </c>
      <c r="L214" t="str">
        <f>IF(Activity!M219="","",Activity!M219)</f>
        <v/>
      </c>
      <c r="M214" t="str">
        <f>IF(Activity!N219="","",Activity!N219)</f>
        <v/>
      </c>
      <c r="N214" t="str">
        <f>IF(Activity!O219="","",Activity!O219)</f>
        <v/>
      </c>
      <c r="O214" s="127" t="str">
        <f>IF(Activity!P219="","",Activity!P219)</f>
        <v/>
      </c>
      <c r="P214" t="str">
        <f>IF(Activity!Q219="","",Activity!Q219)</f>
        <v/>
      </c>
      <c r="Q214" t="str">
        <f>IF(Activity!V219="","",Activity!V219)</f>
        <v/>
      </c>
    </row>
    <row r="215" spans="1:17" x14ac:dyDescent="0.25">
      <c r="A215">
        <v>11</v>
      </c>
      <c r="B215" t="str">
        <f t="shared" si="3"/>
        <v/>
      </c>
      <c r="C215" s="9"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t="str">
        <f>IF(Activity!K220="","",Activity!K220)</f>
        <v/>
      </c>
      <c r="K215">
        <f>IF(Activity!L220="","",Activity!L220)</f>
        <v>0</v>
      </c>
      <c r="L215" t="str">
        <f>IF(Activity!M220="","",Activity!M220)</f>
        <v/>
      </c>
      <c r="M215" t="str">
        <f>IF(Activity!N220="","",Activity!N220)</f>
        <v/>
      </c>
      <c r="N215" t="str">
        <f>IF(Activity!O220="","",Activity!O220)</f>
        <v/>
      </c>
      <c r="O215" s="127" t="str">
        <f>IF(Activity!P220="","",Activity!P220)</f>
        <v/>
      </c>
      <c r="P215" t="str">
        <f>IF(Activity!Q220="","",Activity!Q220)</f>
        <v/>
      </c>
      <c r="Q215" t="str">
        <f>IF(Activity!V220="","",Activity!V220)</f>
        <v/>
      </c>
    </row>
    <row r="216" spans="1:17" x14ac:dyDescent="0.25">
      <c r="A216">
        <v>11</v>
      </c>
      <c r="B216" t="str">
        <f t="shared" si="3"/>
        <v/>
      </c>
      <c r="C216" s="9"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t="str">
        <f>IF(Activity!K221="","",Activity!K221)</f>
        <v/>
      </c>
      <c r="K216">
        <f>IF(Activity!L221="","",Activity!L221)</f>
        <v>0</v>
      </c>
      <c r="L216" t="str">
        <f>IF(Activity!M221="","",Activity!M221)</f>
        <v/>
      </c>
      <c r="M216" t="str">
        <f>IF(Activity!N221="","",Activity!N221)</f>
        <v/>
      </c>
      <c r="N216" t="str">
        <f>IF(Activity!O221="","",Activity!O221)</f>
        <v/>
      </c>
      <c r="O216" s="127" t="str">
        <f>IF(Activity!P221="","",Activity!P221)</f>
        <v/>
      </c>
      <c r="P216" t="str">
        <f>IF(Activity!Q221="","",Activity!Q221)</f>
        <v/>
      </c>
      <c r="Q216" t="str">
        <f>IF(Activity!V221="","",Activity!V221)</f>
        <v/>
      </c>
    </row>
    <row r="217" spans="1:17" x14ac:dyDescent="0.25">
      <c r="A217">
        <v>11</v>
      </c>
      <c r="B217" t="str">
        <f t="shared" si="3"/>
        <v/>
      </c>
      <c r="C217" s="9"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t="str">
        <f>IF(Activity!K222="","",Activity!K222)</f>
        <v/>
      </c>
      <c r="K217">
        <f>IF(Activity!L222="","",Activity!L222)</f>
        <v>0</v>
      </c>
      <c r="L217" t="str">
        <f>IF(Activity!M222="","",Activity!M222)</f>
        <v/>
      </c>
      <c r="M217" t="str">
        <f>IF(Activity!N222="","",Activity!N222)</f>
        <v/>
      </c>
      <c r="N217" t="str">
        <f>IF(Activity!O222="","",Activity!O222)</f>
        <v/>
      </c>
      <c r="O217" s="127" t="str">
        <f>IF(Activity!P222="","",Activity!P222)</f>
        <v/>
      </c>
      <c r="P217" t="str">
        <f>IF(Activity!Q222="","",Activity!Q222)</f>
        <v/>
      </c>
      <c r="Q217" t="str">
        <f>IF(Activity!V222="","",Activity!V222)</f>
        <v/>
      </c>
    </row>
    <row r="218" spans="1:17" x14ac:dyDescent="0.25">
      <c r="A218">
        <v>11</v>
      </c>
      <c r="B218" t="str">
        <f t="shared" si="3"/>
        <v/>
      </c>
      <c r="C218" s="9"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t="str">
        <f>IF(Activity!K223="","",Activity!K223)</f>
        <v/>
      </c>
      <c r="K218">
        <f>IF(Activity!L223="","",Activity!L223)</f>
        <v>0</v>
      </c>
      <c r="L218" t="str">
        <f>IF(Activity!M223="","",Activity!M223)</f>
        <v/>
      </c>
      <c r="M218" t="str">
        <f>IF(Activity!N223="","",Activity!N223)</f>
        <v/>
      </c>
      <c r="N218" t="str">
        <f>IF(Activity!O223="","",Activity!O223)</f>
        <v/>
      </c>
      <c r="O218" s="127" t="str">
        <f>IF(Activity!P223="","",Activity!P223)</f>
        <v/>
      </c>
      <c r="P218" t="str">
        <f>IF(Activity!Q223="","",Activity!Q223)</f>
        <v/>
      </c>
      <c r="Q218" t="str">
        <f>IF(Activity!V223="","",Activity!V223)</f>
        <v/>
      </c>
    </row>
    <row r="219" spans="1:17" x14ac:dyDescent="0.25">
      <c r="A219">
        <v>11</v>
      </c>
      <c r="B219" t="str">
        <f t="shared" si="3"/>
        <v/>
      </c>
      <c r="C219" s="9"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t="str">
        <f>IF(Activity!K224="","",Activity!K224)</f>
        <v/>
      </c>
      <c r="K219">
        <f>IF(Activity!L224="","",Activity!L224)</f>
        <v>0</v>
      </c>
      <c r="L219" t="str">
        <f>IF(Activity!M224="","",Activity!M224)</f>
        <v/>
      </c>
      <c r="M219" t="str">
        <f>IF(Activity!N224="","",Activity!N224)</f>
        <v/>
      </c>
      <c r="N219" t="str">
        <f>IF(Activity!O224="","",Activity!O224)</f>
        <v/>
      </c>
      <c r="O219" s="127" t="str">
        <f>IF(Activity!P224="","",Activity!P224)</f>
        <v/>
      </c>
      <c r="P219" t="str">
        <f>IF(Activity!Q224="","",Activity!Q224)</f>
        <v/>
      </c>
      <c r="Q219" t="str">
        <f>IF(Activity!V224="","",Activity!V224)</f>
        <v/>
      </c>
    </row>
    <row r="220" spans="1:17" x14ac:dyDescent="0.25">
      <c r="A220">
        <v>11</v>
      </c>
      <c r="B220" t="str">
        <f t="shared" si="3"/>
        <v/>
      </c>
      <c r="C220" s="9"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t="str">
        <f>IF(Activity!K225="","",Activity!K225)</f>
        <v/>
      </c>
      <c r="K220">
        <f>IF(Activity!L225="","",Activity!L225)</f>
        <v>0</v>
      </c>
      <c r="L220" t="str">
        <f>IF(Activity!M225="","",Activity!M225)</f>
        <v/>
      </c>
      <c r="M220" t="str">
        <f>IF(Activity!N225="","",Activity!N225)</f>
        <v/>
      </c>
      <c r="N220" t="str">
        <f>IF(Activity!O225="","",Activity!O225)</f>
        <v/>
      </c>
      <c r="O220" s="127" t="str">
        <f>IF(Activity!P225="","",Activity!P225)</f>
        <v/>
      </c>
      <c r="P220" t="str">
        <f>IF(Activity!Q225="","",Activity!Q225)</f>
        <v/>
      </c>
      <c r="Q220" t="str">
        <f>IF(Activity!V225="","",Activity!V225)</f>
        <v/>
      </c>
    </row>
    <row r="221" spans="1:17" x14ac:dyDescent="0.25">
      <c r="A221">
        <v>11</v>
      </c>
      <c r="B221" t="str">
        <f t="shared" si="3"/>
        <v/>
      </c>
      <c r="C221" s="9"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t="str">
        <f>IF(Activity!K226="","",Activity!K226)</f>
        <v/>
      </c>
      <c r="K221">
        <f>IF(Activity!L226="","",Activity!L226)</f>
        <v>0</v>
      </c>
      <c r="L221" t="str">
        <f>IF(Activity!M226="","",Activity!M226)</f>
        <v/>
      </c>
      <c r="M221" t="str">
        <f>IF(Activity!N226="","",Activity!N226)</f>
        <v/>
      </c>
      <c r="N221" t="str">
        <f>IF(Activity!O226="","",Activity!O226)</f>
        <v/>
      </c>
      <c r="O221" s="127" t="str">
        <f>IF(Activity!P226="","",Activity!P226)</f>
        <v/>
      </c>
      <c r="P221" t="str">
        <f>IF(Activity!Q226="","",Activity!Q226)</f>
        <v/>
      </c>
      <c r="Q221" t="str">
        <f>IF(Activity!V226="","",Activity!V226)</f>
        <v/>
      </c>
    </row>
    <row r="222" spans="1:17" x14ac:dyDescent="0.25">
      <c r="A222">
        <v>11</v>
      </c>
      <c r="B222" t="str">
        <f t="shared" si="3"/>
        <v/>
      </c>
      <c r="C222" s="9"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t="str">
        <f>IF(Activity!K227="","",Activity!K227)</f>
        <v/>
      </c>
      <c r="K222">
        <f>IF(Activity!L227="","",Activity!L227)</f>
        <v>0</v>
      </c>
      <c r="L222" t="str">
        <f>IF(Activity!M227="","",Activity!M227)</f>
        <v/>
      </c>
      <c r="M222" t="str">
        <f>IF(Activity!N227="","",Activity!N227)</f>
        <v/>
      </c>
      <c r="N222" t="str">
        <f>IF(Activity!O227="","",Activity!O227)</f>
        <v/>
      </c>
      <c r="O222" s="127" t="str">
        <f>IF(Activity!P227="","",Activity!P227)</f>
        <v/>
      </c>
      <c r="P222" t="str">
        <f>IF(Activity!Q227="","",Activity!Q227)</f>
        <v/>
      </c>
      <c r="Q222" t="str">
        <f>IF(Activity!V227="","",Activity!V227)</f>
        <v/>
      </c>
    </row>
    <row r="223" spans="1:17" x14ac:dyDescent="0.25">
      <c r="A223">
        <v>11</v>
      </c>
      <c r="B223" t="str">
        <f t="shared" si="3"/>
        <v/>
      </c>
      <c r="C223" s="9"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t="str">
        <f>IF(Activity!K228="","",Activity!K228)</f>
        <v/>
      </c>
      <c r="K223">
        <f>IF(Activity!L228="","",Activity!L228)</f>
        <v>0</v>
      </c>
      <c r="L223" t="str">
        <f>IF(Activity!M228="","",Activity!M228)</f>
        <v/>
      </c>
      <c r="M223" t="str">
        <f>IF(Activity!N228="","",Activity!N228)</f>
        <v/>
      </c>
      <c r="N223" t="str">
        <f>IF(Activity!O228="","",Activity!O228)</f>
        <v/>
      </c>
      <c r="O223" s="127" t="str">
        <f>IF(Activity!P228="","",Activity!P228)</f>
        <v/>
      </c>
      <c r="P223" t="str">
        <f>IF(Activity!Q228="","",Activity!Q228)</f>
        <v/>
      </c>
      <c r="Q223" t="str">
        <f>IF(Activity!V228="","",Activity!V228)</f>
        <v/>
      </c>
    </row>
    <row r="224" spans="1:17" x14ac:dyDescent="0.25">
      <c r="A224">
        <v>11</v>
      </c>
      <c r="B224" t="str">
        <f t="shared" si="3"/>
        <v/>
      </c>
      <c r="C224" s="9"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t="str">
        <f>IF(Activity!K229="","",Activity!K229)</f>
        <v/>
      </c>
      <c r="K224">
        <f>IF(Activity!L229="","",Activity!L229)</f>
        <v>0</v>
      </c>
      <c r="L224" t="str">
        <f>IF(Activity!M229="","",Activity!M229)</f>
        <v/>
      </c>
      <c r="M224" t="str">
        <f>IF(Activity!N229="","",Activity!N229)</f>
        <v/>
      </c>
      <c r="N224" t="str">
        <f>IF(Activity!O229="","",Activity!O229)</f>
        <v/>
      </c>
      <c r="O224" s="127" t="str">
        <f>IF(Activity!P229="","",Activity!P229)</f>
        <v/>
      </c>
      <c r="P224" t="str">
        <f>IF(Activity!Q229="","",Activity!Q229)</f>
        <v/>
      </c>
      <c r="Q224" t="str">
        <f>IF(Activity!V229="","",Activity!V229)</f>
        <v/>
      </c>
    </row>
    <row r="225" spans="1:17" x14ac:dyDescent="0.25">
      <c r="A225">
        <v>11</v>
      </c>
      <c r="B225" t="str">
        <f t="shared" si="3"/>
        <v/>
      </c>
      <c r="C225" s="9"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t="str">
        <f>IF(Activity!K230="","",Activity!K230)</f>
        <v/>
      </c>
      <c r="K225">
        <f>IF(Activity!L230="","",Activity!L230)</f>
        <v>0</v>
      </c>
      <c r="L225" t="str">
        <f>IF(Activity!M230="","",Activity!M230)</f>
        <v/>
      </c>
      <c r="M225" t="str">
        <f>IF(Activity!N230="","",Activity!N230)</f>
        <v/>
      </c>
      <c r="N225" t="str">
        <f>IF(Activity!O230="","",Activity!O230)</f>
        <v/>
      </c>
      <c r="O225" s="127" t="str">
        <f>IF(Activity!P230="","",Activity!P230)</f>
        <v/>
      </c>
      <c r="P225" t="str">
        <f>IF(Activity!Q230="","",Activity!Q230)</f>
        <v/>
      </c>
      <c r="Q225" t="str">
        <f>IF(Activity!V230="","",Activity!V230)</f>
        <v/>
      </c>
    </row>
    <row r="226" spans="1:17" x14ac:dyDescent="0.25">
      <c r="A226">
        <v>11</v>
      </c>
      <c r="B226" t="str">
        <f t="shared" si="3"/>
        <v/>
      </c>
      <c r="C226" s="9"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t="str">
        <f>IF(Activity!K231="","",Activity!K231)</f>
        <v/>
      </c>
      <c r="K226">
        <f>IF(Activity!L231="","",Activity!L231)</f>
        <v>0</v>
      </c>
      <c r="L226" t="str">
        <f>IF(Activity!M231="","",Activity!M231)</f>
        <v/>
      </c>
      <c r="M226" t="str">
        <f>IF(Activity!N231="","",Activity!N231)</f>
        <v/>
      </c>
      <c r="N226" t="str">
        <f>IF(Activity!O231="","",Activity!O231)</f>
        <v/>
      </c>
      <c r="O226" s="127" t="str">
        <f>IF(Activity!P231="","",Activity!P231)</f>
        <v/>
      </c>
      <c r="P226" t="str">
        <f>IF(Activity!Q231="","",Activity!Q231)</f>
        <v/>
      </c>
      <c r="Q226" t="str">
        <f>IF(Activity!V231="","",Activity!V231)</f>
        <v/>
      </c>
    </row>
    <row r="227" spans="1:17" x14ac:dyDescent="0.25">
      <c r="A227">
        <v>11</v>
      </c>
      <c r="B227" t="str">
        <f t="shared" si="3"/>
        <v/>
      </c>
      <c r="C227" s="9"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t="str">
        <f>IF(Activity!K232="","",Activity!K232)</f>
        <v/>
      </c>
      <c r="K227">
        <f>IF(Activity!L232="","",Activity!L232)</f>
        <v>0</v>
      </c>
      <c r="L227" t="str">
        <f>IF(Activity!M232="","",Activity!M232)</f>
        <v/>
      </c>
      <c r="M227" t="str">
        <f>IF(Activity!N232="","",Activity!N232)</f>
        <v/>
      </c>
      <c r="N227" t="str">
        <f>IF(Activity!O232="","",Activity!O232)</f>
        <v/>
      </c>
      <c r="O227" s="127" t="str">
        <f>IF(Activity!P232="","",Activity!P232)</f>
        <v/>
      </c>
      <c r="P227" t="str">
        <f>IF(Activity!Q232="","",Activity!Q232)</f>
        <v/>
      </c>
      <c r="Q227" t="str">
        <f>IF(Activity!V232="","",Activity!V232)</f>
        <v/>
      </c>
    </row>
    <row r="228" spans="1:17" x14ac:dyDescent="0.25">
      <c r="A228">
        <v>11</v>
      </c>
      <c r="B228" t="str">
        <f t="shared" si="3"/>
        <v/>
      </c>
      <c r="C228" s="9"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t="str">
        <f>IF(Activity!K233="","",Activity!K233)</f>
        <v/>
      </c>
      <c r="K228">
        <f>IF(Activity!L233="","",Activity!L233)</f>
        <v>0</v>
      </c>
      <c r="L228" t="str">
        <f>IF(Activity!M233="","",Activity!M233)</f>
        <v/>
      </c>
      <c r="M228" t="str">
        <f>IF(Activity!N233="","",Activity!N233)</f>
        <v/>
      </c>
      <c r="N228" t="str">
        <f>IF(Activity!O233="","",Activity!O233)</f>
        <v/>
      </c>
      <c r="O228" s="127" t="str">
        <f>IF(Activity!P233="","",Activity!P233)</f>
        <v/>
      </c>
      <c r="P228" t="str">
        <f>IF(Activity!Q233="","",Activity!Q233)</f>
        <v/>
      </c>
      <c r="Q228" t="str">
        <f>IF(Activity!V233="","",Activity!V233)</f>
        <v/>
      </c>
    </row>
    <row r="229" spans="1:17" x14ac:dyDescent="0.25">
      <c r="A229">
        <v>11</v>
      </c>
      <c r="B229" t="str">
        <f t="shared" si="3"/>
        <v/>
      </c>
      <c r="C229" s="9"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t="str">
        <f>IF(Activity!K234="","",Activity!K234)</f>
        <v/>
      </c>
      <c r="K229">
        <f>IF(Activity!L234="","",Activity!L234)</f>
        <v>0</v>
      </c>
      <c r="L229" t="str">
        <f>IF(Activity!M234="","",Activity!M234)</f>
        <v/>
      </c>
      <c r="M229" t="str">
        <f>IF(Activity!N234="","",Activity!N234)</f>
        <v/>
      </c>
      <c r="N229" t="str">
        <f>IF(Activity!O234="","",Activity!O234)</f>
        <v/>
      </c>
      <c r="O229" s="127" t="str">
        <f>IF(Activity!P234="","",Activity!P234)</f>
        <v/>
      </c>
      <c r="P229" t="str">
        <f>IF(Activity!Q234="","",Activity!Q234)</f>
        <v/>
      </c>
      <c r="Q229" t="str">
        <f>IF(Activity!V234="","",Activity!V234)</f>
        <v/>
      </c>
    </row>
    <row r="230" spans="1:17" x14ac:dyDescent="0.25">
      <c r="A230">
        <v>11</v>
      </c>
      <c r="B230" t="str">
        <f t="shared" si="3"/>
        <v/>
      </c>
      <c r="C230" s="9"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t="str">
        <f>IF(Activity!K235="","",Activity!K235)</f>
        <v/>
      </c>
      <c r="K230">
        <f>IF(Activity!L235="","",Activity!L235)</f>
        <v>0</v>
      </c>
      <c r="L230" t="str">
        <f>IF(Activity!M235="","",Activity!M235)</f>
        <v/>
      </c>
      <c r="M230" t="str">
        <f>IF(Activity!N235="","",Activity!N235)</f>
        <v/>
      </c>
      <c r="N230" t="str">
        <f>IF(Activity!O235="","",Activity!O235)</f>
        <v/>
      </c>
      <c r="O230" s="127" t="str">
        <f>IF(Activity!P235="","",Activity!P235)</f>
        <v/>
      </c>
      <c r="P230" t="str">
        <f>IF(Activity!Q235="","",Activity!Q235)</f>
        <v/>
      </c>
      <c r="Q230" t="str">
        <f>IF(Activity!V235="","",Activity!V235)</f>
        <v/>
      </c>
    </row>
    <row r="231" spans="1:17" x14ac:dyDescent="0.25">
      <c r="A231">
        <v>11</v>
      </c>
      <c r="B231" t="str">
        <f t="shared" si="3"/>
        <v/>
      </c>
      <c r="C231" s="9"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t="str">
        <f>IF(Activity!K236="","",Activity!K236)</f>
        <v/>
      </c>
      <c r="K231">
        <f>IF(Activity!L236="","",Activity!L236)</f>
        <v>0</v>
      </c>
      <c r="L231" t="str">
        <f>IF(Activity!M236="","",Activity!M236)</f>
        <v/>
      </c>
      <c r="M231" t="str">
        <f>IF(Activity!N236="","",Activity!N236)</f>
        <v/>
      </c>
      <c r="N231" t="str">
        <f>IF(Activity!O236="","",Activity!O236)</f>
        <v/>
      </c>
      <c r="O231" s="127" t="str">
        <f>IF(Activity!P236="","",Activity!P236)</f>
        <v/>
      </c>
      <c r="P231" t="str">
        <f>IF(Activity!Q236="","",Activity!Q236)</f>
        <v/>
      </c>
      <c r="Q231" t="str">
        <f>IF(Activity!V236="","",Activity!V236)</f>
        <v/>
      </c>
    </row>
    <row r="232" spans="1:17" x14ac:dyDescent="0.25">
      <c r="A232">
        <v>11</v>
      </c>
      <c r="B232" t="str">
        <f t="shared" si="3"/>
        <v/>
      </c>
      <c r="C232" s="9"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t="str">
        <f>IF(Activity!K237="","",Activity!K237)</f>
        <v/>
      </c>
      <c r="K232">
        <f>IF(Activity!L237="","",Activity!L237)</f>
        <v>0</v>
      </c>
      <c r="L232" t="str">
        <f>IF(Activity!M237="","",Activity!M237)</f>
        <v/>
      </c>
      <c r="M232" t="str">
        <f>IF(Activity!N237="","",Activity!N237)</f>
        <v/>
      </c>
      <c r="N232" t="str">
        <f>IF(Activity!O237="","",Activity!O237)</f>
        <v/>
      </c>
      <c r="O232" s="127" t="str">
        <f>IF(Activity!P237="","",Activity!P237)</f>
        <v/>
      </c>
      <c r="P232" t="str">
        <f>IF(Activity!Q237="","",Activity!Q237)</f>
        <v/>
      </c>
      <c r="Q232" t="str">
        <f>IF(Activity!V237="","",Activity!V237)</f>
        <v/>
      </c>
    </row>
    <row r="233" spans="1:17" x14ac:dyDescent="0.25">
      <c r="A233">
        <v>11</v>
      </c>
      <c r="B233" t="str">
        <f t="shared" si="3"/>
        <v/>
      </c>
      <c r="C233" s="9"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t="str">
        <f>IF(Activity!K238="","",Activity!K238)</f>
        <v/>
      </c>
      <c r="K233">
        <f>IF(Activity!L238="","",Activity!L238)</f>
        <v>0</v>
      </c>
      <c r="L233" t="str">
        <f>IF(Activity!M238="","",Activity!M238)</f>
        <v/>
      </c>
      <c r="M233" t="str">
        <f>IF(Activity!N238="","",Activity!N238)</f>
        <v/>
      </c>
      <c r="N233" t="str">
        <f>IF(Activity!O238="","",Activity!O238)</f>
        <v/>
      </c>
      <c r="O233" s="127" t="str">
        <f>IF(Activity!P238="","",Activity!P238)</f>
        <v/>
      </c>
      <c r="P233" t="str">
        <f>IF(Activity!Q238="","",Activity!Q238)</f>
        <v/>
      </c>
      <c r="Q233" t="str">
        <f>IF(Activity!V238="","",Activity!V238)</f>
        <v/>
      </c>
    </row>
    <row r="234" spans="1:17" x14ac:dyDescent="0.25">
      <c r="A234">
        <v>11</v>
      </c>
      <c r="B234" t="str">
        <f t="shared" si="3"/>
        <v/>
      </c>
      <c r="C234" s="9"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t="str">
        <f>IF(Activity!K239="","",Activity!K239)</f>
        <v/>
      </c>
      <c r="K234">
        <f>IF(Activity!L239="","",Activity!L239)</f>
        <v>0</v>
      </c>
      <c r="L234" t="str">
        <f>IF(Activity!M239="","",Activity!M239)</f>
        <v/>
      </c>
      <c r="M234" t="str">
        <f>IF(Activity!N239="","",Activity!N239)</f>
        <v/>
      </c>
      <c r="N234" t="str">
        <f>IF(Activity!O239="","",Activity!O239)</f>
        <v/>
      </c>
      <c r="O234" s="127" t="str">
        <f>IF(Activity!P239="","",Activity!P239)</f>
        <v/>
      </c>
      <c r="P234" t="str">
        <f>IF(Activity!Q239="","",Activity!Q239)</f>
        <v/>
      </c>
      <c r="Q234" t="str">
        <f>IF(Activity!V239="","",Activity!V239)</f>
        <v/>
      </c>
    </row>
    <row r="235" spans="1:17" x14ac:dyDescent="0.25">
      <c r="A235">
        <v>11</v>
      </c>
      <c r="B235" t="str">
        <f t="shared" si="3"/>
        <v/>
      </c>
      <c r="C235" s="9"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t="str">
        <f>IF(Activity!K240="","",Activity!K240)</f>
        <v/>
      </c>
      <c r="K235">
        <f>IF(Activity!L240="","",Activity!L240)</f>
        <v>0</v>
      </c>
      <c r="L235" t="str">
        <f>IF(Activity!M240="","",Activity!M240)</f>
        <v/>
      </c>
      <c r="M235" t="str">
        <f>IF(Activity!N240="","",Activity!N240)</f>
        <v/>
      </c>
      <c r="N235" t="str">
        <f>IF(Activity!O240="","",Activity!O240)</f>
        <v/>
      </c>
      <c r="O235" s="127" t="str">
        <f>IF(Activity!P240="","",Activity!P240)</f>
        <v/>
      </c>
      <c r="P235" t="str">
        <f>IF(Activity!Q240="","",Activity!Q240)</f>
        <v/>
      </c>
      <c r="Q235" t="str">
        <f>IF(Activity!V240="","",Activity!V240)</f>
        <v/>
      </c>
    </row>
    <row r="236" spans="1:17" x14ac:dyDescent="0.25">
      <c r="A236">
        <v>11</v>
      </c>
      <c r="B236" t="str">
        <f t="shared" si="3"/>
        <v/>
      </c>
      <c r="C236" s="9"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t="str">
        <f>IF(Activity!K241="","",Activity!K241)</f>
        <v/>
      </c>
      <c r="K236">
        <f>IF(Activity!L241="","",Activity!L241)</f>
        <v>0</v>
      </c>
      <c r="L236" t="str">
        <f>IF(Activity!M241="","",Activity!M241)</f>
        <v/>
      </c>
      <c r="M236" t="str">
        <f>IF(Activity!N241="","",Activity!N241)</f>
        <v/>
      </c>
      <c r="N236" t="str">
        <f>IF(Activity!O241="","",Activity!O241)</f>
        <v/>
      </c>
      <c r="O236" s="127" t="str">
        <f>IF(Activity!P241="","",Activity!P241)</f>
        <v/>
      </c>
      <c r="P236" t="str">
        <f>IF(Activity!Q241="","",Activity!Q241)</f>
        <v/>
      </c>
      <c r="Q236" t="str">
        <f>IF(Activity!V241="","",Activity!V241)</f>
        <v/>
      </c>
    </row>
    <row r="237" spans="1:17" x14ac:dyDescent="0.25">
      <c r="A237">
        <v>11</v>
      </c>
      <c r="B237" t="str">
        <f t="shared" si="3"/>
        <v/>
      </c>
      <c r="C237" s="9"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t="str">
        <f>IF(Activity!K242="","",Activity!K242)</f>
        <v/>
      </c>
      <c r="K237">
        <f>IF(Activity!L242="","",Activity!L242)</f>
        <v>0</v>
      </c>
      <c r="L237" t="str">
        <f>IF(Activity!M242="","",Activity!M242)</f>
        <v/>
      </c>
      <c r="M237" t="str">
        <f>IF(Activity!N242="","",Activity!N242)</f>
        <v/>
      </c>
      <c r="N237" t="str">
        <f>IF(Activity!O242="","",Activity!O242)</f>
        <v/>
      </c>
      <c r="O237" s="127" t="str">
        <f>IF(Activity!P242="","",Activity!P242)</f>
        <v/>
      </c>
      <c r="P237" t="str">
        <f>IF(Activity!Q242="","",Activity!Q242)</f>
        <v/>
      </c>
      <c r="Q237" t="str">
        <f>IF(Activity!V242="","",Activity!V242)</f>
        <v/>
      </c>
    </row>
    <row r="238" spans="1:17" x14ac:dyDescent="0.25">
      <c r="A238">
        <v>11</v>
      </c>
      <c r="B238" t="str">
        <f t="shared" si="3"/>
        <v/>
      </c>
      <c r="C238" s="9"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t="str">
        <f>IF(Activity!K243="","",Activity!K243)</f>
        <v/>
      </c>
      <c r="K238">
        <f>IF(Activity!L243="","",Activity!L243)</f>
        <v>0</v>
      </c>
      <c r="L238" t="str">
        <f>IF(Activity!M243="","",Activity!M243)</f>
        <v/>
      </c>
      <c r="M238" t="str">
        <f>IF(Activity!N243="","",Activity!N243)</f>
        <v/>
      </c>
      <c r="N238" t="str">
        <f>IF(Activity!O243="","",Activity!O243)</f>
        <v/>
      </c>
      <c r="O238" s="127" t="str">
        <f>IF(Activity!P243="","",Activity!P243)</f>
        <v/>
      </c>
      <c r="P238" t="str">
        <f>IF(Activity!Q243="","",Activity!Q243)</f>
        <v/>
      </c>
      <c r="Q238" t="str">
        <f>IF(Activity!V243="","",Activity!V243)</f>
        <v/>
      </c>
    </row>
    <row r="239" spans="1:17" x14ac:dyDescent="0.25">
      <c r="A239">
        <v>11</v>
      </c>
      <c r="B239" t="str">
        <f t="shared" si="3"/>
        <v/>
      </c>
      <c r="C239" s="9"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t="str">
        <f>IF(Activity!K244="","",Activity!K244)</f>
        <v/>
      </c>
      <c r="K239">
        <f>IF(Activity!L244="","",Activity!L244)</f>
        <v>0</v>
      </c>
      <c r="L239" t="str">
        <f>IF(Activity!M244="","",Activity!M244)</f>
        <v/>
      </c>
      <c r="M239" t="str">
        <f>IF(Activity!N244="","",Activity!N244)</f>
        <v/>
      </c>
      <c r="N239" t="str">
        <f>IF(Activity!O244="","",Activity!O244)</f>
        <v/>
      </c>
      <c r="O239" s="127" t="str">
        <f>IF(Activity!P244="","",Activity!P244)</f>
        <v/>
      </c>
      <c r="P239" t="str">
        <f>IF(Activity!Q244="","",Activity!Q244)</f>
        <v/>
      </c>
      <c r="Q239" t="str">
        <f>IF(Activity!V244="","",Activity!V244)</f>
        <v/>
      </c>
    </row>
    <row r="240" spans="1:17" x14ac:dyDescent="0.25">
      <c r="A240">
        <v>11</v>
      </c>
      <c r="B240" t="str">
        <f t="shared" si="3"/>
        <v/>
      </c>
      <c r="C240" s="9"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t="str">
        <f>IF(Activity!K245="","",Activity!K245)</f>
        <v/>
      </c>
      <c r="K240">
        <f>IF(Activity!L245="","",Activity!L245)</f>
        <v>0</v>
      </c>
      <c r="L240" t="str">
        <f>IF(Activity!M245="","",Activity!M245)</f>
        <v/>
      </c>
      <c r="M240" t="str">
        <f>IF(Activity!N245="","",Activity!N245)</f>
        <v/>
      </c>
      <c r="N240" t="str">
        <f>IF(Activity!O245="","",Activity!O245)</f>
        <v/>
      </c>
      <c r="O240" s="127" t="str">
        <f>IF(Activity!P245="","",Activity!P245)</f>
        <v/>
      </c>
      <c r="P240" t="str">
        <f>IF(Activity!Q245="","",Activity!Q245)</f>
        <v/>
      </c>
      <c r="Q240" t="str">
        <f>IF(Activity!V245="","",Activity!V245)</f>
        <v/>
      </c>
    </row>
    <row r="241" spans="1:17" x14ac:dyDescent="0.25">
      <c r="A241">
        <v>11</v>
      </c>
      <c r="B241" t="str">
        <f t="shared" si="3"/>
        <v/>
      </c>
      <c r="C241" s="9"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t="str">
        <f>IF(Activity!K246="","",Activity!K246)</f>
        <v/>
      </c>
      <c r="K241">
        <f>IF(Activity!L246="","",Activity!L246)</f>
        <v>0</v>
      </c>
      <c r="L241" t="str">
        <f>IF(Activity!M246="","",Activity!M246)</f>
        <v/>
      </c>
      <c r="M241" t="str">
        <f>IF(Activity!N246="","",Activity!N246)</f>
        <v/>
      </c>
      <c r="N241" t="str">
        <f>IF(Activity!O246="","",Activity!O246)</f>
        <v/>
      </c>
      <c r="O241" s="127" t="str">
        <f>IF(Activity!P246="","",Activity!P246)</f>
        <v/>
      </c>
      <c r="P241" t="str">
        <f>IF(Activity!Q246="","",Activity!Q246)</f>
        <v/>
      </c>
      <c r="Q241" t="str">
        <f>IF(Activity!V246="","",Activity!V246)</f>
        <v/>
      </c>
    </row>
    <row r="242" spans="1:17" x14ac:dyDescent="0.25">
      <c r="A242">
        <v>11</v>
      </c>
      <c r="B242" t="str">
        <f t="shared" si="3"/>
        <v/>
      </c>
      <c r="C242" s="9"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t="str">
        <f>IF(Activity!K247="","",Activity!K247)</f>
        <v/>
      </c>
      <c r="K242">
        <f>IF(Activity!L247="","",Activity!L247)</f>
        <v>0</v>
      </c>
      <c r="L242" t="str">
        <f>IF(Activity!M247="","",Activity!M247)</f>
        <v/>
      </c>
      <c r="M242" t="str">
        <f>IF(Activity!N247="","",Activity!N247)</f>
        <v/>
      </c>
      <c r="N242" t="str">
        <f>IF(Activity!O247="","",Activity!O247)</f>
        <v/>
      </c>
      <c r="O242" s="127" t="str">
        <f>IF(Activity!P247="","",Activity!P247)</f>
        <v/>
      </c>
      <c r="P242" t="str">
        <f>IF(Activity!Q247="","",Activity!Q247)</f>
        <v/>
      </c>
      <c r="Q242" t="str">
        <f>IF(Activity!V247="","",Activity!V247)</f>
        <v/>
      </c>
    </row>
    <row r="243" spans="1:17" x14ac:dyDescent="0.25">
      <c r="A243">
        <v>11</v>
      </c>
      <c r="B243" t="str">
        <f t="shared" si="3"/>
        <v/>
      </c>
      <c r="C243" s="9"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t="str">
        <f>IF(Activity!K248="","",Activity!K248)</f>
        <v/>
      </c>
      <c r="K243">
        <f>IF(Activity!L248="","",Activity!L248)</f>
        <v>0</v>
      </c>
      <c r="L243" t="str">
        <f>IF(Activity!M248="","",Activity!M248)</f>
        <v/>
      </c>
      <c r="M243" t="str">
        <f>IF(Activity!N248="","",Activity!N248)</f>
        <v/>
      </c>
      <c r="N243" t="str">
        <f>IF(Activity!O248="","",Activity!O248)</f>
        <v/>
      </c>
      <c r="O243" s="127" t="str">
        <f>IF(Activity!P248="","",Activity!P248)</f>
        <v/>
      </c>
      <c r="P243" t="str">
        <f>IF(Activity!Q248="","",Activity!Q248)</f>
        <v/>
      </c>
      <c r="Q243" t="str">
        <f>IF(Activity!V248="","",Activity!V248)</f>
        <v/>
      </c>
    </row>
    <row r="244" spans="1:17" x14ac:dyDescent="0.25">
      <c r="A244">
        <v>11</v>
      </c>
      <c r="B244" t="str">
        <f t="shared" si="3"/>
        <v/>
      </c>
      <c r="C244" s="9"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t="str">
        <f>IF(Activity!K249="","",Activity!K249)</f>
        <v/>
      </c>
      <c r="K244">
        <f>IF(Activity!L249="","",Activity!L249)</f>
        <v>0</v>
      </c>
      <c r="L244" t="str">
        <f>IF(Activity!M249="","",Activity!M249)</f>
        <v/>
      </c>
      <c r="M244" t="str">
        <f>IF(Activity!N249="","",Activity!N249)</f>
        <v/>
      </c>
      <c r="N244" t="str">
        <f>IF(Activity!O249="","",Activity!O249)</f>
        <v/>
      </c>
      <c r="O244" s="127" t="str">
        <f>IF(Activity!P249="","",Activity!P249)</f>
        <v/>
      </c>
      <c r="P244" t="str">
        <f>IF(Activity!Q249="","",Activity!Q249)</f>
        <v/>
      </c>
      <c r="Q244" t="str">
        <f>IF(Activity!V249="","",Activity!V249)</f>
        <v/>
      </c>
    </row>
    <row r="245" spans="1:17" x14ac:dyDescent="0.25">
      <c r="A245">
        <v>11</v>
      </c>
      <c r="B245" t="str">
        <f t="shared" si="3"/>
        <v/>
      </c>
      <c r="C245" s="9"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t="str">
        <f>IF(Activity!K250="","",Activity!K250)</f>
        <v/>
      </c>
      <c r="K245">
        <f>IF(Activity!L250="","",Activity!L250)</f>
        <v>0</v>
      </c>
      <c r="L245" t="str">
        <f>IF(Activity!M250="","",Activity!M250)</f>
        <v/>
      </c>
      <c r="M245" t="str">
        <f>IF(Activity!N250="","",Activity!N250)</f>
        <v/>
      </c>
      <c r="N245" t="str">
        <f>IF(Activity!O250="","",Activity!O250)</f>
        <v/>
      </c>
      <c r="O245" s="127" t="str">
        <f>IF(Activity!P250="","",Activity!P250)</f>
        <v/>
      </c>
      <c r="P245" t="str">
        <f>IF(Activity!Q250="","",Activity!Q250)</f>
        <v/>
      </c>
      <c r="Q245" t="str">
        <f>IF(Activity!V250="","",Activity!V250)</f>
        <v/>
      </c>
    </row>
    <row r="246" spans="1:17" x14ac:dyDescent="0.25">
      <c r="A246">
        <v>11</v>
      </c>
      <c r="B246" t="str">
        <f t="shared" si="3"/>
        <v/>
      </c>
      <c r="C246" s="9"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t="str">
        <f>IF(Activity!K251="","",Activity!K251)</f>
        <v/>
      </c>
      <c r="K246">
        <f>IF(Activity!L251="","",Activity!L251)</f>
        <v>0</v>
      </c>
      <c r="L246" t="str">
        <f>IF(Activity!M251="","",Activity!M251)</f>
        <v/>
      </c>
      <c r="M246" t="str">
        <f>IF(Activity!N251="","",Activity!N251)</f>
        <v/>
      </c>
      <c r="N246" t="str">
        <f>IF(Activity!O251="","",Activity!O251)</f>
        <v/>
      </c>
      <c r="O246" s="127" t="str">
        <f>IF(Activity!P251="","",Activity!P251)</f>
        <v/>
      </c>
      <c r="P246" t="str">
        <f>IF(Activity!Q251="","",Activity!Q251)</f>
        <v/>
      </c>
      <c r="Q246" t="str">
        <f>IF(Activity!V251="","",Activity!V251)</f>
        <v/>
      </c>
    </row>
    <row r="247" spans="1:17" x14ac:dyDescent="0.25">
      <c r="A247">
        <v>11</v>
      </c>
      <c r="B247" t="str">
        <f t="shared" si="3"/>
        <v/>
      </c>
      <c r="C247" s="9"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t="str">
        <f>IF(Activity!K252="","",Activity!K252)</f>
        <v/>
      </c>
      <c r="K247">
        <f>IF(Activity!L252="","",Activity!L252)</f>
        <v>0</v>
      </c>
      <c r="L247" t="str">
        <f>IF(Activity!M252="","",Activity!M252)</f>
        <v/>
      </c>
      <c r="M247" t="str">
        <f>IF(Activity!N252="","",Activity!N252)</f>
        <v/>
      </c>
      <c r="N247" t="str">
        <f>IF(Activity!O252="","",Activity!O252)</f>
        <v/>
      </c>
      <c r="O247" s="127" t="str">
        <f>IF(Activity!P252="","",Activity!P252)</f>
        <v/>
      </c>
      <c r="P247" t="str">
        <f>IF(Activity!Q252="","",Activity!Q252)</f>
        <v/>
      </c>
      <c r="Q247" t="str">
        <f>IF(Activity!V252="","",Activity!V252)</f>
        <v/>
      </c>
    </row>
    <row r="248" spans="1:17" x14ac:dyDescent="0.25">
      <c r="A248">
        <v>11</v>
      </c>
      <c r="B248" t="str">
        <f t="shared" si="3"/>
        <v/>
      </c>
      <c r="C248" s="9"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t="str">
        <f>IF(Activity!K253="","",Activity!K253)</f>
        <v/>
      </c>
      <c r="K248">
        <f>IF(Activity!L253="","",Activity!L253)</f>
        <v>0</v>
      </c>
      <c r="L248" t="str">
        <f>IF(Activity!M253="","",Activity!M253)</f>
        <v/>
      </c>
      <c r="M248" t="str">
        <f>IF(Activity!N253="","",Activity!N253)</f>
        <v/>
      </c>
      <c r="N248" t="str">
        <f>IF(Activity!O253="","",Activity!O253)</f>
        <v/>
      </c>
      <c r="O248" s="127" t="str">
        <f>IF(Activity!P253="","",Activity!P253)</f>
        <v/>
      </c>
      <c r="P248" t="str">
        <f>IF(Activity!Q253="","",Activity!Q253)</f>
        <v/>
      </c>
      <c r="Q248" t="str">
        <f>IF(Activity!V253="","",Activity!V253)</f>
        <v/>
      </c>
    </row>
    <row r="249" spans="1:17" x14ac:dyDescent="0.25">
      <c r="A249">
        <v>11</v>
      </c>
      <c r="B249" t="str">
        <f t="shared" si="3"/>
        <v/>
      </c>
      <c r="C249" s="9"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t="str">
        <f>IF(Activity!K254="","",Activity!K254)</f>
        <v/>
      </c>
      <c r="K249">
        <f>IF(Activity!L254="","",Activity!L254)</f>
        <v>0</v>
      </c>
      <c r="L249" t="str">
        <f>IF(Activity!M254="","",Activity!M254)</f>
        <v/>
      </c>
      <c r="M249" t="str">
        <f>IF(Activity!N254="","",Activity!N254)</f>
        <v/>
      </c>
      <c r="N249" t="str">
        <f>IF(Activity!O254="","",Activity!O254)</f>
        <v/>
      </c>
      <c r="O249" s="127" t="str">
        <f>IF(Activity!P254="","",Activity!P254)</f>
        <v/>
      </c>
      <c r="P249" t="str">
        <f>IF(Activity!Q254="","",Activity!Q254)</f>
        <v/>
      </c>
      <c r="Q249" t="str">
        <f>IF(Activity!V254="","",Activity!V254)</f>
        <v/>
      </c>
    </row>
    <row r="250" spans="1:17" x14ac:dyDescent="0.25">
      <c r="A250">
        <v>11</v>
      </c>
      <c r="B250" t="str">
        <f t="shared" si="3"/>
        <v/>
      </c>
      <c r="C250" s="9"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t="str">
        <f>IF(Activity!K255="","",Activity!K255)</f>
        <v/>
      </c>
      <c r="K250">
        <f>IF(Activity!L255="","",Activity!L255)</f>
        <v>0</v>
      </c>
      <c r="L250" t="str">
        <f>IF(Activity!M255="","",Activity!M255)</f>
        <v/>
      </c>
      <c r="M250" t="str">
        <f>IF(Activity!N255="","",Activity!N255)</f>
        <v/>
      </c>
      <c r="N250" t="str">
        <f>IF(Activity!O255="","",Activity!O255)</f>
        <v/>
      </c>
      <c r="O250" s="127" t="str">
        <f>IF(Activity!P255="","",Activity!P255)</f>
        <v/>
      </c>
      <c r="P250" t="str">
        <f>IF(Activity!Q255="","",Activity!Q255)</f>
        <v/>
      </c>
      <c r="Q250" t="str">
        <f>IF(Activity!V255="","",Activity!V255)</f>
        <v/>
      </c>
    </row>
    <row r="251" spans="1:17" x14ac:dyDescent="0.25">
      <c r="A251">
        <v>11</v>
      </c>
      <c r="B251" t="str">
        <f t="shared" si="3"/>
        <v/>
      </c>
      <c r="C251" s="9"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t="str">
        <f>IF(Activity!K256="","",Activity!K256)</f>
        <v/>
      </c>
      <c r="K251">
        <f>IF(Activity!L256="","",Activity!L256)</f>
        <v>0</v>
      </c>
      <c r="L251" t="str">
        <f>IF(Activity!M256="","",Activity!M256)</f>
        <v/>
      </c>
      <c r="M251" t="str">
        <f>IF(Activity!N256="","",Activity!N256)</f>
        <v/>
      </c>
      <c r="N251" t="str">
        <f>IF(Activity!O256="","",Activity!O256)</f>
        <v/>
      </c>
      <c r="O251" s="127" t="str">
        <f>IF(Activity!P256="","",Activity!P256)</f>
        <v/>
      </c>
      <c r="P251" t="str">
        <f>IF(Activity!Q256="","",Activity!Q256)</f>
        <v/>
      </c>
      <c r="Q251" t="str">
        <f>IF(Activity!V256="","",Activity!V256)</f>
        <v/>
      </c>
    </row>
    <row r="252" spans="1:17" x14ac:dyDescent="0.25">
      <c r="A252">
        <v>11</v>
      </c>
      <c r="B252" t="str">
        <f t="shared" si="3"/>
        <v/>
      </c>
      <c r="C252" s="9"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t="str">
        <f>IF(Activity!K257="","",Activity!K257)</f>
        <v/>
      </c>
      <c r="K252">
        <f>IF(Activity!L257="","",Activity!L257)</f>
        <v>0</v>
      </c>
      <c r="L252" t="str">
        <f>IF(Activity!M257="","",Activity!M257)</f>
        <v/>
      </c>
      <c r="M252" t="str">
        <f>IF(Activity!N257="","",Activity!N257)</f>
        <v/>
      </c>
      <c r="N252" t="str">
        <f>IF(Activity!O257="","",Activity!O257)</f>
        <v/>
      </c>
      <c r="O252" s="127" t="str">
        <f>IF(Activity!P257="","",Activity!P257)</f>
        <v/>
      </c>
      <c r="P252" t="str">
        <f>IF(Activity!Q257="","",Activity!Q257)</f>
        <v/>
      </c>
      <c r="Q252" t="str">
        <f>IF(Activity!V257="","",Activity!V257)</f>
        <v/>
      </c>
    </row>
    <row r="253" spans="1:17" x14ac:dyDescent="0.25">
      <c r="A253">
        <v>11</v>
      </c>
      <c r="B253" t="str">
        <f t="shared" si="3"/>
        <v/>
      </c>
      <c r="C253" s="9"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t="str">
        <f>IF(Activity!K258="","",Activity!K258)</f>
        <v/>
      </c>
      <c r="K253">
        <f>IF(Activity!L258="","",Activity!L258)</f>
        <v>0</v>
      </c>
      <c r="L253" t="str">
        <f>IF(Activity!M258="","",Activity!M258)</f>
        <v/>
      </c>
      <c r="M253" t="str">
        <f>IF(Activity!N258="","",Activity!N258)</f>
        <v/>
      </c>
      <c r="N253" t="str">
        <f>IF(Activity!O258="","",Activity!O258)</f>
        <v/>
      </c>
      <c r="O253" s="127" t="str">
        <f>IF(Activity!P258="","",Activity!P258)</f>
        <v/>
      </c>
      <c r="P253" t="str">
        <f>IF(Activity!Q258="","",Activity!Q258)</f>
        <v/>
      </c>
      <c r="Q253" t="str">
        <f>IF(Activity!V258="","",Activity!V258)</f>
        <v/>
      </c>
    </row>
    <row r="254" spans="1:17" x14ac:dyDescent="0.25">
      <c r="A254">
        <v>11</v>
      </c>
      <c r="B254" t="str">
        <f t="shared" si="3"/>
        <v/>
      </c>
      <c r="C254" s="9"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t="str">
        <f>IF(Activity!K259="","",Activity!K259)</f>
        <v/>
      </c>
      <c r="K254">
        <f>IF(Activity!L259="","",Activity!L259)</f>
        <v>0</v>
      </c>
      <c r="L254" t="str">
        <f>IF(Activity!M259="","",Activity!M259)</f>
        <v/>
      </c>
      <c r="M254" t="str">
        <f>IF(Activity!N259="","",Activity!N259)</f>
        <v/>
      </c>
      <c r="N254" t="str">
        <f>IF(Activity!O259="","",Activity!O259)</f>
        <v/>
      </c>
      <c r="O254" s="127" t="str">
        <f>IF(Activity!P259="","",Activity!P259)</f>
        <v/>
      </c>
      <c r="P254" t="str">
        <f>IF(Activity!Q259="","",Activity!Q259)</f>
        <v/>
      </c>
      <c r="Q254" t="str">
        <f>IF(Activity!V259="","",Activity!V259)</f>
        <v/>
      </c>
    </row>
    <row r="255" spans="1:17" x14ac:dyDescent="0.25">
      <c r="A255">
        <v>11</v>
      </c>
      <c r="B255" t="str">
        <f t="shared" si="3"/>
        <v/>
      </c>
      <c r="C255" s="9"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t="str">
        <f>IF(Activity!K260="","",Activity!K260)</f>
        <v/>
      </c>
      <c r="K255">
        <f>IF(Activity!L260="","",Activity!L260)</f>
        <v>0</v>
      </c>
      <c r="L255" t="str">
        <f>IF(Activity!M260="","",Activity!M260)</f>
        <v/>
      </c>
      <c r="M255" t="str">
        <f>IF(Activity!N260="","",Activity!N260)</f>
        <v/>
      </c>
      <c r="N255" t="str">
        <f>IF(Activity!O260="","",Activity!O260)</f>
        <v/>
      </c>
      <c r="O255" s="127" t="str">
        <f>IF(Activity!P260="","",Activity!P260)</f>
        <v/>
      </c>
      <c r="P255" t="str">
        <f>IF(Activity!Q260="","",Activity!Q260)</f>
        <v/>
      </c>
      <c r="Q255" t="str">
        <f>IF(Activity!V260="","",Activity!V260)</f>
        <v/>
      </c>
    </row>
    <row r="256" spans="1:17" x14ac:dyDescent="0.25">
      <c r="A256">
        <v>11</v>
      </c>
      <c r="B256" t="str">
        <f t="shared" si="3"/>
        <v/>
      </c>
      <c r="C256" s="9"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t="str">
        <f>IF(Activity!K261="","",Activity!K261)</f>
        <v/>
      </c>
      <c r="K256">
        <f>IF(Activity!L261="","",Activity!L261)</f>
        <v>0</v>
      </c>
      <c r="L256" t="str">
        <f>IF(Activity!M261="","",Activity!M261)</f>
        <v/>
      </c>
      <c r="M256" t="str">
        <f>IF(Activity!N261="","",Activity!N261)</f>
        <v/>
      </c>
      <c r="N256" t="str">
        <f>IF(Activity!O261="","",Activity!O261)</f>
        <v/>
      </c>
      <c r="O256" s="127" t="str">
        <f>IF(Activity!P261="","",Activity!P261)</f>
        <v/>
      </c>
      <c r="P256" t="str">
        <f>IF(Activity!Q261="","",Activity!Q261)</f>
        <v/>
      </c>
      <c r="Q256" t="str">
        <f>IF(Activity!V261="","",Activity!V261)</f>
        <v/>
      </c>
    </row>
    <row r="257" spans="1:17" x14ac:dyDescent="0.25">
      <c r="A257">
        <v>11</v>
      </c>
      <c r="B257" t="str">
        <f t="shared" si="3"/>
        <v/>
      </c>
      <c r="C257" s="9"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t="str">
        <f>IF(Activity!K262="","",Activity!K262)</f>
        <v/>
      </c>
      <c r="K257">
        <f>IF(Activity!L262="","",Activity!L262)</f>
        <v>0</v>
      </c>
      <c r="L257" t="str">
        <f>IF(Activity!M262="","",Activity!M262)</f>
        <v/>
      </c>
      <c r="M257" t="str">
        <f>IF(Activity!N262="","",Activity!N262)</f>
        <v/>
      </c>
      <c r="N257" t="str">
        <f>IF(Activity!O262="","",Activity!O262)</f>
        <v/>
      </c>
      <c r="O257" s="127" t="str">
        <f>IF(Activity!P262="","",Activity!P262)</f>
        <v/>
      </c>
      <c r="P257" t="str">
        <f>IF(Activity!Q262="","",Activity!Q262)</f>
        <v/>
      </c>
      <c r="Q257" t="str">
        <f>IF(Activity!V262="","",Activity!V262)</f>
        <v/>
      </c>
    </row>
    <row r="258" spans="1:17" x14ac:dyDescent="0.25">
      <c r="A258">
        <v>11</v>
      </c>
      <c r="B258" t="str">
        <f t="shared" si="3"/>
        <v/>
      </c>
      <c r="C258" s="9"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t="str">
        <f>IF(Activity!K263="","",Activity!K263)</f>
        <v/>
      </c>
      <c r="K258">
        <f>IF(Activity!L263="","",Activity!L263)</f>
        <v>0</v>
      </c>
      <c r="L258" t="str">
        <f>IF(Activity!M263="","",Activity!M263)</f>
        <v/>
      </c>
      <c r="M258" t="str">
        <f>IF(Activity!N263="","",Activity!N263)</f>
        <v/>
      </c>
      <c r="N258" t="str">
        <f>IF(Activity!O263="","",Activity!O263)</f>
        <v/>
      </c>
      <c r="O258" s="127" t="str">
        <f>IF(Activity!P263="","",Activity!P263)</f>
        <v/>
      </c>
      <c r="P258" t="str">
        <f>IF(Activity!Q263="","",Activity!Q263)</f>
        <v/>
      </c>
      <c r="Q258" t="str">
        <f>IF(Activity!V263="","",Activity!V263)</f>
        <v/>
      </c>
    </row>
    <row r="259" spans="1:17" x14ac:dyDescent="0.25">
      <c r="A259">
        <v>11</v>
      </c>
      <c r="B259" t="str">
        <f t="shared" si="3"/>
        <v/>
      </c>
      <c r="C259" s="9"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t="str">
        <f>IF(Activity!K264="","",Activity!K264)</f>
        <v/>
      </c>
      <c r="K259">
        <f>IF(Activity!L264="","",Activity!L264)</f>
        <v>0</v>
      </c>
      <c r="L259" t="str">
        <f>IF(Activity!M264="","",Activity!M264)</f>
        <v/>
      </c>
      <c r="M259" t="str">
        <f>IF(Activity!N264="","",Activity!N264)</f>
        <v/>
      </c>
      <c r="N259" t="str">
        <f>IF(Activity!O264="","",Activity!O264)</f>
        <v/>
      </c>
      <c r="O259" s="127" t="str">
        <f>IF(Activity!P264="","",Activity!P264)</f>
        <v/>
      </c>
      <c r="P259" t="str">
        <f>IF(Activity!Q264="","",Activity!Q264)</f>
        <v/>
      </c>
      <c r="Q259" t="str">
        <f>IF(Activity!V264="","",Activity!V264)</f>
        <v/>
      </c>
    </row>
    <row r="260" spans="1:17" x14ac:dyDescent="0.25">
      <c r="A260">
        <v>11</v>
      </c>
      <c r="B260" t="str">
        <f t="shared" si="3"/>
        <v/>
      </c>
      <c r="C260" s="9"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t="str">
        <f>IF(Activity!K265="","",Activity!K265)</f>
        <v/>
      </c>
      <c r="K260">
        <f>IF(Activity!L265="","",Activity!L265)</f>
        <v>0</v>
      </c>
      <c r="L260" t="str">
        <f>IF(Activity!M265="","",Activity!M265)</f>
        <v/>
      </c>
      <c r="M260" t="str">
        <f>IF(Activity!N265="","",Activity!N265)</f>
        <v/>
      </c>
      <c r="N260" t="str">
        <f>IF(Activity!O265="","",Activity!O265)</f>
        <v/>
      </c>
      <c r="O260" s="127" t="str">
        <f>IF(Activity!P265="","",Activity!P265)</f>
        <v/>
      </c>
      <c r="P260" t="str">
        <f>IF(Activity!Q265="","",Activity!Q265)</f>
        <v/>
      </c>
      <c r="Q260" t="str">
        <f>IF(Activity!V265="","",Activity!V265)</f>
        <v/>
      </c>
    </row>
    <row r="261" spans="1:17" x14ac:dyDescent="0.25">
      <c r="A261">
        <v>11</v>
      </c>
      <c r="B261" t="str">
        <f t="shared" si="3"/>
        <v/>
      </c>
      <c r="C261" s="9"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t="str">
        <f>IF(Activity!K266="","",Activity!K266)</f>
        <v/>
      </c>
      <c r="K261">
        <f>IF(Activity!L266="","",Activity!L266)</f>
        <v>0</v>
      </c>
      <c r="L261" t="str">
        <f>IF(Activity!M266="","",Activity!M266)</f>
        <v/>
      </c>
      <c r="M261" t="str">
        <f>IF(Activity!N266="","",Activity!N266)</f>
        <v/>
      </c>
      <c r="N261" t="str">
        <f>IF(Activity!O266="","",Activity!O266)</f>
        <v/>
      </c>
      <c r="O261" s="127" t="str">
        <f>IF(Activity!P266="","",Activity!P266)</f>
        <v/>
      </c>
      <c r="P261" t="str">
        <f>IF(Activity!Q266="","",Activity!Q266)</f>
        <v/>
      </c>
      <c r="Q261" t="str">
        <f>IF(Activity!V266="","",Activity!V266)</f>
        <v/>
      </c>
    </row>
    <row r="262" spans="1:17" x14ac:dyDescent="0.25">
      <c r="A262">
        <v>11</v>
      </c>
      <c r="B262" t="str">
        <f t="shared" si="3"/>
        <v/>
      </c>
      <c r="C262" s="9"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t="str">
        <f>IF(Activity!K267="","",Activity!K267)</f>
        <v/>
      </c>
      <c r="K262">
        <f>IF(Activity!L267="","",Activity!L267)</f>
        <v>0</v>
      </c>
      <c r="L262" t="str">
        <f>IF(Activity!M267="","",Activity!M267)</f>
        <v/>
      </c>
      <c r="M262" t="str">
        <f>IF(Activity!N267="","",Activity!N267)</f>
        <v/>
      </c>
      <c r="N262" t="str">
        <f>IF(Activity!O267="","",Activity!O267)</f>
        <v/>
      </c>
      <c r="O262" s="127" t="str">
        <f>IF(Activity!P267="","",Activity!P267)</f>
        <v/>
      </c>
      <c r="P262" t="str">
        <f>IF(Activity!Q267="","",Activity!Q267)</f>
        <v/>
      </c>
      <c r="Q262" t="str">
        <f>IF(Activity!V267="","",Activity!V267)</f>
        <v/>
      </c>
    </row>
    <row r="263" spans="1:17" x14ac:dyDescent="0.25">
      <c r="A263">
        <v>11</v>
      </c>
      <c r="B263" t="str">
        <f t="shared" ref="B263:B326" si="4">IF(C263="","",B$1)</f>
        <v/>
      </c>
      <c r="C263" s="9"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t="str">
        <f>IF(Activity!K268="","",Activity!K268)</f>
        <v/>
      </c>
      <c r="K263">
        <f>IF(Activity!L268="","",Activity!L268)</f>
        <v>0</v>
      </c>
      <c r="L263" t="str">
        <f>IF(Activity!M268="","",Activity!M268)</f>
        <v/>
      </c>
      <c r="M263" t="str">
        <f>IF(Activity!N268="","",Activity!N268)</f>
        <v/>
      </c>
      <c r="N263" t="str">
        <f>IF(Activity!O268="","",Activity!O268)</f>
        <v/>
      </c>
      <c r="O263" s="127" t="str">
        <f>IF(Activity!P268="","",Activity!P268)</f>
        <v/>
      </c>
      <c r="P263" t="str">
        <f>IF(Activity!Q268="","",Activity!Q268)</f>
        <v/>
      </c>
      <c r="Q263" t="str">
        <f>IF(Activity!V268="","",Activity!V268)</f>
        <v/>
      </c>
    </row>
    <row r="264" spans="1:17" x14ac:dyDescent="0.25">
      <c r="A264">
        <v>11</v>
      </c>
      <c r="B264" t="str">
        <f t="shared" si="4"/>
        <v/>
      </c>
      <c r="C264" s="9"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t="str">
        <f>IF(Activity!K269="","",Activity!K269)</f>
        <v/>
      </c>
      <c r="K264">
        <f>IF(Activity!L269="","",Activity!L269)</f>
        <v>0</v>
      </c>
      <c r="L264" t="str">
        <f>IF(Activity!M269="","",Activity!M269)</f>
        <v/>
      </c>
      <c r="M264" t="str">
        <f>IF(Activity!N269="","",Activity!N269)</f>
        <v/>
      </c>
      <c r="N264" t="str">
        <f>IF(Activity!O269="","",Activity!O269)</f>
        <v/>
      </c>
      <c r="O264" s="127" t="str">
        <f>IF(Activity!P269="","",Activity!P269)</f>
        <v/>
      </c>
      <c r="P264" t="str">
        <f>IF(Activity!Q269="","",Activity!Q269)</f>
        <v/>
      </c>
      <c r="Q264" t="str">
        <f>IF(Activity!V269="","",Activity!V269)</f>
        <v/>
      </c>
    </row>
    <row r="265" spans="1:17" x14ac:dyDescent="0.25">
      <c r="A265">
        <v>11</v>
      </c>
      <c r="B265" t="str">
        <f t="shared" si="4"/>
        <v/>
      </c>
      <c r="C265" s="9"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t="str">
        <f>IF(Activity!K270="","",Activity!K270)</f>
        <v/>
      </c>
      <c r="K265">
        <f>IF(Activity!L270="","",Activity!L270)</f>
        <v>0</v>
      </c>
      <c r="L265" t="str">
        <f>IF(Activity!M270="","",Activity!M270)</f>
        <v/>
      </c>
      <c r="M265" t="str">
        <f>IF(Activity!N270="","",Activity!N270)</f>
        <v/>
      </c>
      <c r="N265" t="str">
        <f>IF(Activity!O270="","",Activity!O270)</f>
        <v/>
      </c>
      <c r="O265" s="127" t="str">
        <f>IF(Activity!P270="","",Activity!P270)</f>
        <v/>
      </c>
      <c r="P265" t="str">
        <f>IF(Activity!Q270="","",Activity!Q270)</f>
        <v/>
      </c>
      <c r="Q265" t="str">
        <f>IF(Activity!V270="","",Activity!V270)</f>
        <v/>
      </c>
    </row>
    <row r="266" spans="1:17" x14ac:dyDescent="0.25">
      <c r="A266">
        <v>11</v>
      </c>
      <c r="B266" t="str">
        <f t="shared" si="4"/>
        <v/>
      </c>
      <c r="C266" s="9"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t="str">
        <f>IF(Activity!K271="","",Activity!K271)</f>
        <v/>
      </c>
      <c r="K266">
        <f>IF(Activity!L271="","",Activity!L271)</f>
        <v>0</v>
      </c>
      <c r="L266" t="str">
        <f>IF(Activity!M271="","",Activity!M271)</f>
        <v/>
      </c>
      <c r="M266" t="str">
        <f>IF(Activity!N271="","",Activity!N271)</f>
        <v/>
      </c>
      <c r="N266" t="str">
        <f>IF(Activity!O271="","",Activity!O271)</f>
        <v/>
      </c>
      <c r="O266" s="127" t="str">
        <f>IF(Activity!P271="","",Activity!P271)</f>
        <v/>
      </c>
      <c r="P266" t="str">
        <f>IF(Activity!Q271="","",Activity!Q271)</f>
        <v/>
      </c>
      <c r="Q266" t="str">
        <f>IF(Activity!V271="","",Activity!V271)</f>
        <v/>
      </c>
    </row>
    <row r="267" spans="1:17" x14ac:dyDescent="0.25">
      <c r="A267">
        <v>11</v>
      </c>
      <c r="B267" t="str">
        <f t="shared" si="4"/>
        <v/>
      </c>
      <c r="C267" s="9"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t="str">
        <f>IF(Activity!K272="","",Activity!K272)</f>
        <v/>
      </c>
      <c r="K267">
        <f>IF(Activity!L272="","",Activity!L272)</f>
        <v>0</v>
      </c>
      <c r="L267" t="str">
        <f>IF(Activity!M272="","",Activity!M272)</f>
        <v/>
      </c>
      <c r="M267" t="str">
        <f>IF(Activity!N272="","",Activity!N272)</f>
        <v/>
      </c>
      <c r="N267" t="str">
        <f>IF(Activity!O272="","",Activity!O272)</f>
        <v/>
      </c>
      <c r="O267" s="127" t="str">
        <f>IF(Activity!P272="","",Activity!P272)</f>
        <v/>
      </c>
      <c r="P267" t="str">
        <f>IF(Activity!Q272="","",Activity!Q272)</f>
        <v/>
      </c>
      <c r="Q267" t="str">
        <f>IF(Activity!V272="","",Activity!V272)</f>
        <v/>
      </c>
    </row>
    <row r="268" spans="1:17" x14ac:dyDescent="0.25">
      <c r="A268">
        <v>11</v>
      </c>
      <c r="B268" t="str">
        <f t="shared" si="4"/>
        <v/>
      </c>
      <c r="C268" s="9"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t="str">
        <f>IF(Activity!K273="","",Activity!K273)</f>
        <v/>
      </c>
      <c r="K268">
        <f>IF(Activity!L273="","",Activity!L273)</f>
        <v>0</v>
      </c>
      <c r="L268" t="str">
        <f>IF(Activity!M273="","",Activity!M273)</f>
        <v/>
      </c>
      <c r="M268" t="str">
        <f>IF(Activity!N273="","",Activity!N273)</f>
        <v/>
      </c>
      <c r="N268" t="str">
        <f>IF(Activity!O273="","",Activity!O273)</f>
        <v/>
      </c>
      <c r="O268" s="127" t="str">
        <f>IF(Activity!P273="","",Activity!P273)</f>
        <v/>
      </c>
      <c r="P268" t="str">
        <f>IF(Activity!Q273="","",Activity!Q273)</f>
        <v/>
      </c>
      <c r="Q268" t="str">
        <f>IF(Activity!V273="","",Activity!V273)</f>
        <v/>
      </c>
    </row>
    <row r="269" spans="1:17" x14ac:dyDescent="0.25">
      <c r="A269">
        <v>11</v>
      </c>
      <c r="B269" t="str">
        <f t="shared" si="4"/>
        <v/>
      </c>
      <c r="C269" s="9"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t="str">
        <f>IF(Activity!K274="","",Activity!K274)</f>
        <v/>
      </c>
      <c r="K269">
        <f>IF(Activity!L274="","",Activity!L274)</f>
        <v>0</v>
      </c>
      <c r="L269" t="str">
        <f>IF(Activity!M274="","",Activity!M274)</f>
        <v/>
      </c>
      <c r="M269" t="str">
        <f>IF(Activity!N274="","",Activity!N274)</f>
        <v/>
      </c>
      <c r="N269" t="str">
        <f>IF(Activity!O274="","",Activity!O274)</f>
        <v/>
      </c>
      <c r="O269" s="127" t="str">
        <f>IF(Activity!P274="","",Activity!P274)</f>
        <v/>
      </c>
      <c r="P269" t="str">
        <f>IF(Activity!Q274="","",Activity!Q274)</f>
        <v/>
      </c>
      <c r="Q269" t="str">
        <f>IF(Activity!V274="","",Activity!V274)</f>
        <v/>
      </c>
    </row>
    <row r="270" spans="1:17" x14ac:dyDescent="0.25">
      <c r="A270">
        <v>11</v>
      </c>
      <c r="B270" t="str">
        <f t="shared" si="4"/>
        <v/>
      </c>
      <c r="C270" s="9"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t="str">
        <f>IF(Activity!K275="","",Activity!K275)</f>
        <v/>
      </c>
      <c r="K270">
        <f>IF(Activity!L275="","",Activity!L275)</f>
        <v>0</v>
      </c>
      <c r="L270" t="str">
        <f>IF(Activity!M275="","",Activity!M275)</f>
        <v/>
      </c>
      <c r="M270" t="str">
        <f>IF(Activity!N275="","",Activity!N275)</f>
        <v/>
      </c>
      <c r="N270" t="str">
        <f>IF(Activity!O275="","",Activity!O275)</f>
        <v/>
      </c>
      <c r="O270" s="127" t="str">
        <f>IF(Activity!P275="","",Activity!P275)</f>
        <v/>
      </c>
      <c r="P270" t="str">
        <f>IF(Activity!Q275="","",Activity!Q275)</f>
        <v/>
      </c>
      <c r="Q270" t="str">
        <f>IF(Activity!V275="","",Activity!V275)</f>
        <v/>
      </c>
    </row>
    <row r="271" spans="1:17" x14ac:dyDescent="0.25">
      <c r="A271">
        <v>11</v>
      </c>
      <c r="B271" t="str">
        <f t="shared" si="4"/>
        <v/>
      </c>
      <c r="C271" s="9"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t="str">
        <f>IF(Activity!K276="","",Activity!K276)</f>
        <v/>
      </c>
      <c r="K271">
        <f>IF(Activity!L276="","",Activity!L276)</f>
        <v>0</v>
      </c>
      <c r="L271" t="str">
        <f>IF(Activity!M276="","",Activity!M276)</f>
        <v/>
      </c>
      <c r="M271" t="str">
        <f>IF(Activity!N276="","",Activity!N276)</f>
        <v/>
      </c>
      <c r="N271" t="str">
        <f>IF(Activity!O276="","",Activity!O276)</f>
        <v/>
      </c>
      <c r="O271" s="127" t="str">
        <f>IF(Activity!P276="","",Activity!P276)</f>
        <v/>
      </c>
      <c r="P271" t="str">
        <f>IF(Activity!Q276="","",Activity!Q276)</f>
        <v/>
      </c>
      <c r="Q271" t="str">
        <f>IF(Activity!V276="","",Activity!V276)</f>
        <v/>
      </c>
    </row>
    <row r="272" spans="1:17" x14ac:dyDescent="0.25">
      <c r="A272">
        <v>11</v>
      </c>
      <c r="B272" t="str">
        <f t="shared" si="4"/>
        <v/>
      </c>
      <c r="C272" s="9"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t="str">
        <f>IF(Activity!K277="","",Activity!K277)</f>
        <v/>
      </c>
      <c r="K272">
        <f>IF(Activity!L277="","",Activity!L277)</f>
        <v>0</v>
      </c>
      <c r="L272" t="str">
        <f>IF(Activity!M277="","",Activity!M277)</f>
        <v/>
      </c>
      <c r="M272" t="str">
        <f>IF(Activity!N277="","",Activity!N277)</f>
        <v/>
      </c>
      <c r="N272" t="str">
        <f>IF(Activity!O277="","",Activity!O277)</f>
        <v/>
      </c>
      <c r="O272" s="127" t="str">
        <f>IF(Activity!P277="","",Activity!P277)</f>
        <v/>
      </c>
      <c r="P272" t="str">
        <f>IF(Activity!Q277="","",Activity!Q277)</f>
        <v/>
      </c>
      <c r="Q272" t="str">
        <f>IF(Activity!V277="","",Activity!V277)</f>
        <v/>
      </c>
    </row>
    <row r="273" spans="1:17" x14ac:dyDescent="0.25">
      <c r="A273">
        <v>11</v>
      </c>
      <c r="B273" t="str">
        <f t="shared" si="4"/>
        <v/>
      </c>
      <c r="C273" s="9"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t="str">
        <f>IF(Activity!K278="","",Activity!K278)</f>
        <v/>
      </c>
      <c r="K273">
        <f>IF(Activity!L278="","",Activity!L278)</f>
        <v>0</v>
      </c>
      <c r="L273" t="str">
        <f>IF(Activity!M278="","",Activity!M278)</f>
        <v/>
      </c>
      <c r="M273" t="str">
        <f>IF(Activity!N278="","",Activity!N278)</f>
        <v/>
      </c>
      <c r="N273" t="str">
        <f>IF(Activity!O278="","",Activity!O278)</f>
        <v/>
      </c>
      <c r="O273" s="127" t="str">
        <f>IF(Activity!P278="","",Activity!P278)</f>
        <v/>
      </c>
      <c r="P273" t="str">
        <f>IF(Activity!Q278="","",Activity!Q278)</f>
        <v/>
      </c>
      <c r="Q273" t="str">
        <f>IF(Activity!V278="","",Activity!V278)</f>
        <v/>
      </c>
    </row>
    <row r="274" spans="1:17" x14ac:dyDescent="0.25">
      <c r="A274">
        <v>11</v>
      </c>
      <c r="B274" t="str">
        <f t="shared" si="4"/>
        <v/>
      </c>
      <c r="C274" s="9"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t="str">
        <f>IF(Activity!K279="","",Activity!K279)</f>
        <v/>
      </c>
      <c r="K274">
        <f>IF(Activity!L279="","",Activity!L279)</f>
        <v>0</v>
      </c>
      <c r="L274" t="str">
        <f>IF(Activity!M279="","",Activity!M279)</f>
        <v/>
      </c>
      <c r="M274" t="str">
        <f>IF(Activity!N279="","",Activity!N279)</f>
        <v/>
      </c>
      <c r="N274" t="str">
        <f>IF(Activity!O279="","",Activity!O279)</f>
        <v/>
      </c>
      <c r="O274" s="127" t="str">
        <f>IF(Activity!P279="","",Activity!P279)</f>
        <v/>
      </c>
      <c r="P274" t="str">
        <f>IF(Activity!Q279="","",Activity!Q279)</f>
        <v/>
      </c>
      <c r="Q274" t="str">
        <f>IF(Activity!V279="","",Activity!V279)</f>
        <v/>
      </c>
    </row>
    <row r="275" spans="1:17" x14ac:dyDescent="0.25">
      <c r="A275">
        <v>11</v>
      </c>
      <c r="B275" t="str">
        <f t="shared" si="4"/>
        <v/>
      </c>
      <c r="C275" s="9"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t="str">
        <f>IF(Activity!K280="","",Activity!K280)</f>
        <v/>
      </c>
      <c r="K275">
        <f>IF(Activity!L280="","",Activity!L280)</f>
        <v>0</v>
      </c>
      <c r="L275" t="str">
        <f>IF(Activity!M280="","",Activity!M280)</f>
        <v/>
      </c>
      <c r="M275" t="str">
        <f>IF(Activity!N280="","",Activity!N280)</f>
        <v/>
      </c>
      <c r="N275" t="str">
        <f>IF(Activity!O280="","",Activity!O280)</f>
        <v/>
      </c>
      <c r="O275" s="127" t="str">
        <f>IF(Activity!P280="","",Activity!P280)</f>
        <v/>
      </c>
      <c r="P275" t="str">
        <f>IF(Activity!Q280="","",Activity!Q280)</f>
        <v/>
      </c>
      <c r="Q275" t="str">
        <f>IF(Activity!V280="","",Activity!V280)</f>
        <v/>
      </c>
    </row>
    <row r="276" spans="1:17" x14ac:dyDescent="0.25">
      <c r="A276">
        <v>11</v>
      </c>
      <c r="B276" t="str">
        <f t="shared" si="4"/>
        <v/>
      </c>
      <c r="C276" s="9"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t="str">
        <f>IF(Activity!K281="","",Activity!K281)</f>
        <v/>
      </c>
      <c r="K276">
        <f>IF(Activity!L281="","",Activity!L281)</f>
        <v>0</v>
      </c>
      <c r="L276" t="str">
        <f>IF(Activity!M281="","",Activity!M281)</f>
        <v/>
      </c>
      <c r="M276" t="str">
        <f>IF(Activity!N281="","",Activity!N281)</f>
        <v/>
      </c>
      <c r="N276" t="str">
        <f>IF(Activity!O281="","",Activity!O281)</f>
        <v/>
      </c>
      <c r="O276" s="127" t="str">
        <f>IF(Activity!P281="","",Activity!P281)</f>
        <v/>
      </c>
      <c r="P276" t="str">
        <f>IF(Activity!Q281="","",Activity!Q281)</f>
        <v/>
      </c>
      <c r="Q276" t="str">
        <f>IF(Activity!V281="","",Activity!V281)</f>
        <v/>
      </c>
    </row>
    <row r="277" spans="1:17" x14ac:dyDescent="0.25">
      <c r="A277">
        <v>11</v>
      </c>
      <c r="B277" t="str">
        <f t="shared" si="4"/>
        <v/>
      </c>
      <c r="C277" s="9"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t="str">
        <f>IF(Activity!K282="","",Activity!K282)</f>
        <v/>
      </c>
      <c r="K277">
        <f>IF(Activity!L282="","",Activity!L282)</f>
        <v>0</v>
      </c>
      <c r="L277" t="str">
        <f>IF(Activity!M282="","",Activity!M282)</f>
        <v/>
      </c>
      <c r="M277" t="str">
        <f>IF(Activity!N282="","",Activity!N282)</f>
        <v/>
      </c>
      <c r="N277" t="str">
        <f>IF(Activity!O282="","",Activity!O282)</f>
        <v/>
      </c>
      <c r="O277" s="127" t="str">
        <f>IF(Activity!P282="","",Activity!P282)</f>
        <v/>
      </c>
      <c r="P277" t="str">
        <f>IF(Activity!Q282="","",Activity!Q282)</f>
        <v/>
      </c>
      <c r="Q277" t="str">
        <f>IF(Activity!V282="","",Activity!V282)</f>
        <v/>
      </c>
    </row>
    <row r="278" spans="1:17" x14ac:dyDescent="0.25">
      <c r="A278">
        <v>11</v>
      </c>
      <c r="B278" t="str">
        <f t="shared" si="4"/>
        <v/>
      </c>
      <c r="C278" s="9"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t="str">
        <f>IF(Activity!K283="","",Activity!K283)</f>
        <v/>
      </c>
      <c r="K278">
        <f>IF(Activity!L283="","",Activity!L283)</f>
        <v>0</v>
      </c>
      <c r="L278" t="str">
        <f>IF(Activity!M283="","",Activity!M283)</f>
        <v/>
      </c>
      <c r="M278" t="str">
        <f>IF(Activity!N283="","",Activity!N283)</f>
        <v/>
      </c>
      <c r="N278" t="str">
        <f>IF(Activity!O283="","",Activity!O283)</f>
        <v/>
      </c>
      <c r="O278" s="127" t="str">
        <f>IF(Activity!P283="","",Activity!P283)</f>
        <v/>
      </c>
      <c r="P278" t="str">
        <f>IF(Activity!Q283="","",Activity!Q283)</f>
        <v/>
      </c>
      <c r="Q278" t="str">
        <f>IF(Activity!V283="","",Activity!V283)</f>
        <v/>
      </c>
    </row>
    <row r="279" spans="1:17" x14ac:dyDescent="0.25">
      <c r="A279">
        <v>11</v>
      </c>
      <c r="B279" t="str">
        <f t="shared" si="4"/>
        <v/>
      </c>
      <c r="C279" s="9"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t="str">
        <f>IF(Activity!K284="","",Activity!K284)</f>
        <v/>
      </c>
      <c r="K279">
        <f>IF(Activity!L284="","",Activity!L284)</f>
        <v>0</v>
      </c>
      <c r="L279" t="str">
        <f>IF(Activity!M284="","",Activity!M284)</f>
        <v/>
      </c>
      <c r="M279" t="str">
        <f>IF(Activity!N284="","",Activity!N284)</f>
        <v/>
      </c>
      <c r="N279" t="str">
        <f>IF(Activity!O284="","",Activity!O284)</f>
        <v/>
      </c>
      <c r="O279" s="127" t="str">
        <f>IF(Activity!P284="","",Activity!P284)</f>
        <v/>
      </c>
      <c r="P279" t="str">
        <f>IF(Activity!Q284="","",Activity!Q284)</f>
        <v/>
      </c>
      <c r="Q279" t="str">
        <f>IF(Activity!V284="","",Activity!V284)</f>
        <v/>
      </c>
    </row>
    <row r="280" spans="1:17" x14ac:dyDescent="0.25">
      <c r="A280">
        <v>11</v>
      </c>
      <c r="B280" t="str">
        <f t="shared" si="4"/>
        <v/>
      </c>
      <c r="C280" s="9"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t="str">
        <f>IF(Activity!K285="","",Activity!K285)</f>
        <v/>
      </c>
      <c r="K280">
        <f>IF(Activity!L285="","",Activity!L285)</f>
        <v>0</v>
      </c>
      <c r="L280" t="str">
        <f>IF(Activity!M285="","",Activity!M285)</f>
        <v/>
      </c>
      <c r="M280" t="str">
        <f>IF(Activity!N285="","",Activity!N285)</f>
        <v/>
      </c>
      <c r="N280" t="str">
        <f>IF(Activity!O285="","",Activity!O285)</f>
        <v/>
      </c>
      <c r="O280" s="127" t="str">
        <f>IF(Activity!P285="","",Activity!P285)</f>
        <v/>
      </c>
      <c r="P280" t="str">
        <f>IF(Activity!Q285="","",Activity!Q285)</f>
        <v/>
      </c>
      <c r="Q280" t="str">
        <f>IF(Activity!V285="","",Activity!V285)</f>
        <v/>
      </c>
    </row>
    <row r="281" spans="1:17" x14ac:dyDescent="0.25">
      <c r="A281">
        <v>11</v>
      </c>
      <c r="B281" t="str">
        <f t="shared" si="4"/>
        <v/>
      </c>
      <c r="C281" s="9"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t="str">
        <f>IF(Activity!K286="","",Activity!K286)</f>
        <v/>
      </c>
      <c r="K281">
        <f>IF(Activity!L286="","",Activity!L286)</f>
        <v>0</v>
      </c>
      <c r="L281" t="str">
        <f>IF(Activity!M286="","",Activity!M286)</f>
        <v/>
      </c>
      <c r="M281" t="str">
        <f>IF(Activity!N286="","",Activity!N286)</f>
        <v/>
      </c>
      <c r="N281" t="str">
        <f>IF(Activity!O286="","",Activity!O286)</f>
        <v/>
      </c>
      <c r="O281" s="127" t="str">
        <f>IF(Activity!P286="","",Activity!P286)</f>
        <v/>
      </c>
      <c r="P281" t="str">
        <f>IF(Activity!Q286="","",Activity!Q286)</f>
        <v/>
      </c>
      <c r="Q281" t="str">
        <f>IF(Activity!V286="","",Activity!V286)</f>
        <v/>
      </c>
    </row>
    <row r="282" spans="1:17" x14ac:dyDescent="0.25">
      <c r="A282">
        <v>11</v>
      </c>
      <c r="B282" t="str">
        <f t="shared" si="4"/>
        <v/>
      </c>
      <c r="C282" s="9"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t="str">
        <f>IF(Activity!K287="","",Activity!K287)</f>
        <v/>
      </c>
      <c r="K282">
        <f>IF(Activity!L287="","",Activity!L287)</f>
        <v>0</v>
      </c>
      <c r="L282" t="str">
        <f>IF(Activity!M287="","",Activity!M287)</f>
        <v/>
      </c>
      <c r="M282" t="str">
        <f>IF(Activity!N287="","",Activity!N287)</f>
        <v/>
      </c>
      <c r="N282" t="str">
        <f>IF(Activity!O287="","",Activity!O287)</f>
        <v/>
      </c>
      <c r="O282" s="127" t="str">
        <f>IF(Activity!P287="","",Activity!P287)</f>
        <v/>
      </c>
      <c r="P282" t="str">
        <f>IF(Activity!Q287="","",Activity!Q287)</f>
        <v/>
      </c>
      <c r="Q282" t="str">
        <f>IF(Activity!V287="","",Activity!V287)</f>
        <v/>
      </c>
    </row>
    <row r="283" spans="1:17" x14ac:dyDescent="0.25">
      <c r="A283">
        <v>11</v>
      </c>
      <c r="B283" t="str">
        <f t="shared" si="4"/>
        <v/>
      </c>
      <c r="C283" s="9"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t="str">
        <f>IF(Activity!K288="","",Activity!K288)</f>
        <v/>
      </c>
      <c r="K283">
        <f>IF(Activity!L288="","",Activity!L288)</f>
        <v>0</v>
      </c>
      <c r="L283" t="str">
        <f>IF(Activity!M288="","",Activity!M288)</f>
        <v/>
      </c>
      <c r="M283" t="str">
        <f>IF(Activity!N288="","",Activity!N288)</f>
        <v/>
      </c>
      <c r="N283" t="str">
        <f>IF(Activity!O288="","",Activity!O288)</f>
        <v/>
      </c>
      <c r="O283" s="127" t="str">
        <f>IF(Activity!P288="","",Activity!P288)</f>
        <v/>
      </c>
      <c r="P283" t="str">
        <f>IF(Activity!Q288="","",Activity!Q288)</f>
        <v/>
      </c>
      <c r="Q283" t="str">
        <f>IF(Activity!V288="","",Activity!V288)</f>
        <v/>
      </c>
    </row>
    <row r="284" spans="1:17" x14ac:dyDescent="0.25">
      <c r="A284">
        <v>11</v>
      </c>
      <c r="B284" t="str">
        <f t="shared" si="4"/>
        <v/>
      </c>
      <c r="C284" s="9"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t="str">
        <f>IF(Activity!K289="","",Activity!K289)</f>
        <v/>
      </c>
      <c r="K284">
        <f>IF(Activity!L289="","",Activity!L289)</f>
        <v>0</v>
      </c>
      <c r="L284" t="str">
        <f>IF(Activity!M289="","",Activity!M289)</f>
        <v/>
      </c>
      <c r="M284" t="str">
        <f>IF(Activity!N289="","",Activity!N289)</f>
        <v/>
      </c>
      <c r="N284" t="str">
        <f>IF(Activity!O289="","",Activity!O289)</f>
        <v/>
      </c>
      <c r="O284" s="127" t="str">
        <f>IF(Activity!P289="","",Activity!P289)</f>
        <v/>
      </c>
      <c r="P284" t="str">
        <f>IF(Activity!Q289="","",Activity!Q289)</f>
        <v/>
      </c>
      <c r="Q284" t="str">
        <f>IF(Activity!V289="","",Activity!V289)</f>
        <v/>
      </c>
    </row>
    <row r="285" spans="1:17" x14ac:dyDescent="0.25">
      <c r="A285">
        <v>11</v>
      </c>
      <c r="B285" t="str">
        <f t="shared" si="4"/>
        <v/>
      </c>
      <c r="C285" s="9"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t="str">
        <f>IF(Activity!K290="","",Activity!K290)</f>
        <v/>
      </c>
      <c r="K285">
        <f>IF(Activity!L290="","",Activity!L290)</f>
        <v>0</v>
      </c>
      <c r="L285" t="str">
        <f>IF(Activity!M290="","",Activity!M290)</f>
        <v/>
      </c>
      <c r="M285" t="str">
        <f>IF(Activity!N290="","",Activity!N290)</f>
        <v/>
      </c>
      <c r="N285" t="str">
        <f>IF(Activity!O290="","",Activity!O290)</f>
        <v/>
      </c>
      <c r="O285" s="127" t="str">
        <f>IF(Activity!P290="","",Activity!P290)</f>
        <v/>
      </c>
      <c r="P285" t="str">
        <f>IF(Activity!Q290="","",Activity!Q290)</f>
        <v/>
      </c>
      <c r="Q285" t="str">
        <f>IF(Activity!V290="","",Activity!V290)</f>
        <v/>
      </c>
    </row>
    <row r="286" spans="1:17" x14ac:dyDescent="0.25">
      <c r="A286">
        <v>11</v>
      </c>
      <c r="B286" t="str">
        <f t="shared" si="4"/>
        <v/>
      </c>
      <c r="C286" s="9"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t="str">
        <f>IF(Activity!K291="","",Activity!K291)</f>
        <v/>
      </c>
      <c r="K286">
        <f>IF(Activity!L291="","",Activity!L291)</f>
        <v>0</v>
      </c>
      <c r="L286" t="str">
        <f>IF(Activity!M291="","",Activity!M291)</f>
        <v/>
      </c>
      <c r="M286" t="str">
        <f>IF(Activity!N291="","",Activity!N291)</f>
        <v/>
      </c>
      <c r="N286" t="str">
        <f>IF(Activity!O291="","",Activity!O291)</f>
        <v/>
      </c>
      <c r="O286" s="127" t="str">
        <f>IF(Activity!P291="","",Activity!P291)</f>
        <v/>
      </c>
      <c r="P286" t="str">
        <f>IF(Activity!Q291="","",Activity!Q291)</f>
        <v/>
      </c>
      <c r="Q286" t="str">
        <f>IF(Activity!V291="","",Activity!V291)</f>
        <v/>
      </c>
    </row>
    <row r="287" spans="1:17" x14ac:dyDescent="0.25">
      <c r="A287">
        <v>11</v>
      </c>
      <c r="B287" t="str">
        <f t="shared" si="4"/>
        <v/>
      </c>
      <c r="C287" s="9"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t="str">
        <f>IF(Activity!K292="","",Activity!K292)</f>
        <v/>
      </c>
      <c r="K287">
        <f>IF(Activity!L292="","",Activity!L292)</f>
        <v>0</v>
      </c>
      <c r="L287" t="str">
        <f>IF(Activity!M292="","",Activity!M292)</f>
        <v/>
      </c>
      <c r="M287" t="str">
        <f>IF(Activity!N292="","",Activity!N292)</f>
        <v/>
      </c>
      <c r="N287" t="str">
        <f>IF(Activity!O292="","",Activity!O292)</f>
        <v/>
      </c>
      <c r="O287" s="127" t="str">
        <f>IF(Activity!P292="","",Activity!P292)</f>
        <v/>
      </c>
      <c r="P287" t="str">
        <f>IF(Activity!Q292="","",Activity!Q292)</f>
        <v/>
      </c>
      <c r="Q287" t="str">
        <f>IF(Activity!V292="","",Activity!V292)</f>
        <v/>
      </c>
    </row>
    <row r="288" spans="1:17" x14ac:dyDescent="0.25">
      <c r="A288">
        <v>11</v>
      </c>
      <c r="B288" t="str">
        <f t="shared" si="4"/>
        <v/>
      </c>
      <c r="C288" s="9"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t="str">
        <f>IF(Activity!K293="","",Activity!K293)</f>
        <v/>
      </c>
      <c r="K288">
        <f>IF(Activity!L293="","",Activity!L293)</f>
        <v>0</v>
      </c>
      <c r="L288" t="str">
        <f>IF(Activity!M293="","",Activity!M293)</f>
        <v/>
      </c>
      <c r="M288" t="str">
        <f>IF(Activity!N293="","",Activity!N293)</f>
        <v/>
      </c>
      <c r="N288" t="str">
        <f>IF(Activity!O293="","",Activity!O293)</f>
        <v/>
      </c>
      <c r="O288" s="127" t="str">
        <f>IF(Activity!P293="","",Activity!P293)</f>
        <v/>
      </c>
      <c r="P288" t="str">
        <f>IF(Activity!Q293="","",Activity!Q293)</f>
        <v/>
      </c>
      <c r="Q288" t="str">
        <f>IF(Activity!V293="","",Activity!V293)</f>
        <v/>
      </c>
    </row>
    <row r="289" spans="1:17" x14ac:dyDescent="0.25">
      <c r="A289">
        <v>11</v>
      </c>
      <c r="B289" t="str">
        <f t="shared" si="4"/>
        <v/>
      </c>
      <c r="C289" s="9"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t="str">
        <f>IF(Activity!K294="","",Activity!K294)</f>
        <v/>
      </c>
      <c r="K289">
        <f>IF(Activity!L294="","",Activity!L294)</f>
        <v>0</v>
      </c>
      <c r="L289" t="str">
        <f>IF(Activity!M294="","",Activity!M294)</f>
        <v/>
      </c>
      <c r="M289" t="str">
        <f>IF(Activity!N294="","",Activity!N294)</f>
        <v/>
      </c>
      <c r="N289" t="str">
        <f>IF(Activity!O294="","",Activity!O294)</f>
        <v/>
      </c>
      <c r="O289" s="127" t="str">
        <f>IF(Activity!P294="","",Activity!P294)</f>
        <v/>
      </c>
      <c r="P289" t="str">
        <f>IF(Activity!Q294="","",Activity!Q294)</f>
        <v/>
      </c>
      <c r="Q289" t="str">
        <f>IF(Activity!V294="","",Activity!V294)</f>
        <v/>
      </c>
    </row>
    <row r="290" spans="1:17" x14ac:dyDescent="0.25">
      <c r="A290">
        <v>11</v>
      </c>
      <c r="B290" t="str">
        <f t="shared" si="4"/>
        <v/>
      </c>
      <c r="C290" s="9"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t="str">
        <f>IF(Activity!K295="","",Activity!K295)</f>
        <v/>
      </c>
      <c r="K290">
        <f>IF(Activity!L295="","",Activity!L295)</f>
        <v>0</v>
      </c>
      <c r="L290" t="str">
        <f>IF(Activity!M295="","",Activity!M295)</f>
        <v/>
      </c>
      <c r="M290" t="str">
        <f>IF(Activity!N295="","",Activity!N295)</f>
        <v/>
      </c>
      <c r="N290" t="str">
        <f>IF(Activity!O295="","",Activity!O295)</f>
        <v/>
      </c>
      <c r="O290" s="127" t="str">
        <f>IF(Activity!P295="","",Activity!P295)</f>
        <v/>
      </c>
      <c r="P290" t="str">
        <f>IF(Activity!Q295="","",Activity!Q295)</f>
        <v/>
      </c>
      <c r="Q290" t="str">
        <f>IF(Activity!V295="","",Activity!V295)</f>
        <v/>
      </c>
    </row>
    <row r="291" spans="1:17" x14ac:dyDescent="0.25">
      <c r="A291">
        <v>11</v>
      </c>
      <c r="B291" t="str">
        <f t="shared" si="4"/>
        <v/>
      </c>
      <c r="C291" s="9"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t="str">
        <f>IF(Activity!K296="","",Activity!K296)</f>
        <v/>
      </c>
      <c r="K291">
        <f>IF(Activity!L296="","",Activity!L296)</f>
        <v>0</v>
      </c>
      <c r="L291" t="str">
        <f>IF(Activity!M296="","",Activity!M296)</f>
        <v/>
      </c>
      <c r="M291" t="str">
        <f>IF(Activity!N296="","",Activity!N296)</f>
        <v/>
      </c>
      <c r="N291" t="str">
        <f>IF(Activity!O296="","",Activity!O296)</f>
        <v/>
      </c>
      <c r="O291" s="127" t="str">
        <f>IF(Activity!P296="","",Activity!P296)</f>
        <v/>
      </c>
      <c r="P291" t="str">
        <f>IF(Activity!Q296="","",Activity!Q296)</f>
        <v/>
      </c>
      <c r="Q291" t="str">
        <f>IF(Activity!V296="","",Activity!V296)</f>
        <v/>
      </c>
    </row>
    <row r="292" spans="1:17" x14ac:dyDescent="0.25">
      <c r="A292">
        <v>11</v>
      </c>
      <c r="B292" t="str">
        <f t="shared" si="4"/>
        <v/>
      </c>
      <c r="C292" s="9"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t="str">
        <f>IF(Activity!K297="","",Activity!K297)</f>
        <v/>
      </c>
      <c r="K292">
        <f>IF(Activity!L297="","",Activity!L297)</f>
        <v>0</v>
      </c>
      <c r="L292" t="str">
        <f>IF(Activity!M297="","",Activity!M297)</f>
        <v/>
      </c>
      <c r="M292" t="str">
        <f>IF(Activity!N297="","",Activity!N297)</f>
        <v/>
      </c>
      <c r="N292" t="str">
        <f>IF(Activity!O297="","",Activity!O297)</f>
        <v/>
      </c>
      <c r="O292" s="127" t="str">
        <f>IF(Activity!P297="","",Activity!P297)</f>
        <v/>
      </c>
      <c r="P292" t="str">
        <f>IF(Activity!Q297="","",Activity!Q297)</f>
        <v/>
      </c>
      <c r="Q292" t="str">
        <f>IF(Activity!V297="","",Activity!V297)</f>
        <v/>
      </c>
    </row>
    <row r="293" spans="1:17" x14ac:dyDescent="0.25">
      <c r="A293">
        <v>11</v>
      </c>
      <c r="B293" t="str">
        <f t="shared" si="4"/>
        <v/>
      </c>
      <c r="C293" s="9"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t="str">
        <f>IF(Activity!K298="","",Activity!K298)</f>
        <v/>
      </c>
      <c r="K293">
        <f>IF(Activity!L298="","",Activity!L298)</f>
        <v>0</v>
      </c>
      <c r="L293" t="str">
        <f>IF(Activity!M298="","",Activity!M298)</f>
        <v/>
      </c>
      <c r="M293" t="str">
        <f>IF(Activity!N298="","",Activity!N298)</f>
        <v/>
      </c>
      <c r="N293" t="str">
        <f>IF(Activity!O298="","",Activity!O298)</f>
        <v/>
      </c>
      <c r="O293" s="127" t="str">
        <f>IF(Activity!P298="","",Activity!P298)</f>
        <v/>
      </c>
      <c r="P293" t="str">
        <f>IF(Activity!Q298="","",Activity!Q298)</f>
        <v/>
      </c>
      <c r="Q293" t="str">
        <f>IF(Activity!V298="","",Activity!V298)</f>
        <v/>
      </c>
    </row>
    <row r="294" spans="1:17" x14ac:dyDescent="0.25">
      <c r="A294">
        <v>11</v>
      </c>
      <c r="B294" t="str">
        <f t="shared" si="4"/>
        <v/>
      </c>
      <c r="C294" s="9"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t="str">
        <f>IF(Activity!K299="","",Activity!K299)</f>
        <v/>
      </c>
      <c r="K294">
        <f>IF(Activity!L299="","",Activity!L299)</f>
        <v>0</v>
      </c>
      <c r="L294" t="str">
        <f>IF(Activity!M299="","",Activity!M299)</f>
        <v/>
      </c>
      <c r="M294" t="str">
        <f>IF(Activity!N299="","",Activity!N299)</f>
        <v/>
      </c>
      <c r="N294" t="str">
        <f>IF(Activity!O299="","",Activity!O299)</f>
        <v/>
      </c>
      <c r="O294" s="127" t="str">
        <f>IF(Activity!P299="","",Activity!P299)</f>
        <v/>
      </c>
      <c r="P294" t="str">
        <f>IF(Activity!Q299="","",Activity!Q299)</f>
        <v/>
      </c>
      <c r="Q294" t="str">
        <f>IF(Activity!V299="","",Activity!V299)</f>
        <v/>
      </c>
    </row>
    <row r="295" spans="1:17" x14ac:dyDescent="0.25">
      <c r="A295">
        <v>11</v>
      </c>
      <c r="B295" t="str">
        <f t="shared" si="4"/>
        <v/>
      </c>
      <c r="C295" s="9"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t="str">
        <f>IF(Activity!K300="","",Activity!K300)</f>
        <v/>
      </c>
      <c r="K295">
        <f>IF(Activity!L300="","",Activity!L300)</f>
        <v>0</v>
      </c>
      <c r="L295" t="str">
        <f>IF(Activity!M300="","",Activity!M300)</f>
        <v/>
      </c>
      <c r="M295" t="str">
        <f>IF(Activity!N300="","",Activity!N300)</f>
        <v/>
      </c>
      <c r="N295" t="str">
        <f>IF(Activity!O300="","",Activity!O300)</f>
        <v/>
      </c>
      <c r="O295" s="127" t="str">
        <f>IF(Activity!P300="","",Activity!P300)</f>
        <v/>
      </c>
      <c r="P295" t="str">
        <f>IF(Activity!Q300="","",Activity!Q300)</f>
        <v/>
      </c>
      <c r="Q295" t="str">
        <f>IF(Activity!V300="","",Activity!V300)</f>
        <v/>
      </c>
    </row>
    <row r="296" spans="1:17" x14ac:dyDescent="0.25">
      <c r="A296">
        <v>11</v>
      </c>
      <c r="B296" t="str">
        <f t="shared" si="4"/>
        <v/>
      </c>
      <c r="C296" s="9"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t="str">
        <f>IF(Activity!K301="","",Activity!K301)</f>
        <v/>
      </c>
      <c r="K296">
        <f>IF(Activity!L301="","",Activity!L301)</f>
        <v>0</v>
      </c>
      <c r="L296" t="str">
        <f>IF(Activity!M301="","",Activity!M301)</f>
        <v/>
      </c>
      <c r="M296" t="str">
        <f>IF(Activity!N301="","",Activity!N301)</f>
        <v/>
      </c>
      <c r="N296" t="str">
        <f>IF(Activity!O301="","",Activity!O301)</f>
        <v/>
      </c>
      <c r="O296" s="127" t="str">
        <f>IF(Activity!P301="","",Activity!P301)</f>
        <v/>
      </c>
      <c r="P296" t="str">
        <f>IF(Activity!Q301="","",Activity!Q301)</f>
        <v/>
      </c>
      <c r="Q296" t="str">
        <f>IF(Activity!V301="","",Activity!V301)</f>
        <v/>
      </c>
    </row>
    <row r="297" spans="1:17" x14ac:dyDescent="0.25">
      <c r="A297">
        <v>11</v>
      </c>
      <c r="B297" t="str">
        <f t="shared" si="4"/>
        <v/>
      </c>
      <c r="C297" s="9"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t="str">
        <f>IF(Activity!K302="","",Activity!K302)</f>
        <v/>
      </c>
      <c r="K297">
        <f>IF(Activity!L302="","",Activity!L302)</f>
        <v>0</v>
      </c>
      <c r="L297" t="str">
        <f>IF(Activity!M302="","",Activity!M302)</f>
        <v/>
      </c>
      <c r="M297" t="str">
        <f>IF(Activity!N302="","",Activity!N302)</f>
        <v/>
      </c>
      <c r="N297" t="str">
        <f>IF(Activity!O302="","",Activity!O302)</f>
        <v/>
      </c>
      <c r="O297" s="127" t="str">
        <f>IF(Activity!P302="","",Activity!P302)</f>
        <v/>
      </c>
      <c r="P297" t="str">
        <f>IF(Activity!Q302="","",Activity!Q302)</f>
        <v/>
      </c>
      <c r="Q297" t="str">
        <f>IF(Activity!V302="","",Activity!V302)</f>
        <v/>
      </c>
    </row>
    <row r="298" spans="1:17" x14ac:dyDescent="0.25">
      <c r="A298">
        <v>11</v>
      </c>
      <c r="B298" t="str">
        <f t="shared" si="4"/>
        <v/>
      </c>
      <c r="C298" s="9"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t="str">
        <f>IF(Activity!K303="","",Activity!K303)</f>
        <v/>
      </c>
      <c r="K298">
        <f>IF(Activity!L303="","",Activity!L303)</f>
        <v>0</v>
      </c>
      <c r="L298" t="str">
        <f>IF(Activity!M303="","",Activity!M303)</f>
        <v/>
      </c>
      <c r="M298" t="str">
        <f>IF(Activity!N303="","",Activity!N303)</f>
        <v/>
      </c>
      <c r="N298" t="str">
        <f>IF(Activity!O303="","",Activity!O303)</f>
        <v/>
      </c>
      <c r="O298" s="127" t="str">
        <f>IF(Activity!P303="","",Activity!P303)</f>
        <v/>
      </c>
      <c r="P298" t="str">
        <f>IF(Activity!Q303="","",Activity!Q303)</f>
        <v/>
      </c>
      <c r="Q298" t="str">
        <f>IF(Activity!V303="","",Activity!V303)</f>
        <v/>
      </c>
    </row>
    <row r="299" spans="1:17" x14ac:dyDescent="0.25">
      <c r="A299">
        <v>11</v>
      </c>
      <c r="B299" t="str">
        <f t="shared" si="4"/>
        <v/>
      </c>
      <c r="C299" s="9"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t="str">
        <f>IF(Activity!K304="","",Activity!K304)</f>
        <v/>
      </c>
      <c r="K299">
        <f>IF(Activity!L304="","",Activity!L304)</f>
        <v>0</v>
      </c>
      <c r="L299" t="str">
        <f>IF(Activity!M304="","",Activity!M304)</f>
        <v/>
      </c>
      <c r="M299" t="str">
        <f>IF(Activity!N304="","",Activity!N304)</f>
        <v/>
      </c>
      <c r="N299" t="str">
        <f>IF(Activity!O304="","",Activity!O304)</f>
        <v/>
      </c>
      <c r="O299" s="127" t="str">
        <f>IF(Activity!P304="","",Activity!P304)</f>
        <v/>
      </c>
      <c r="P299" t="str">
        <f>IF(Activity!Q304="","",Activity!Q304)</f>
        <v/>
      </c>
      <c r="Q299" t="str">
        <f>IF(Activity!V304="","",Activity!V304)</f>
        <v/>
      </c>
    </row>
    <row r="300" spans="1:17" x14ac:dyDescent="0.25">
      <c r="A300">
        <v>11</v>
      </c>
      <c r="B300" t="str">
        <f t="shared" si="4"/>
        <v/>
      </c>
      <c r="C300" s="9"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t="str">
        <f>IF(Activity!K305="","",Activity!K305)</f>
        <v/>
      </c>
      <c r="K300">
        <f>IF(Activity!L305="","",Activity!L305)</f>
        <v>0</v>
      </c>
      <c r="L300" t="str">
        <f>IF(Activity!M305="","",Activity!M305)</f>
        <v/>
      </c>
      <c r="M300" t="str">
        <f>IF(Activity!N305="","",Activity!N305)</f>
        <v/>
      </c>
      <c r="N300" t="str">
        <f>IF(Activity!O305="","",Activity!O305)</f>
        <v/>
      </c>
      <c r="O300" s="127" t="str">
        <f>IF(Activity!P305="","",Activity!P305)</f>
        <v/>
      </c>
      <c r="P300" t="str">
        <f>IF(Activity!Q305="","",Activity!Q305)</f>
        <v/>
      </c>
      <c r="Q300" t="str">
        <f>IF(Activity!V305="","",Activity!V305)</f>
        <v/>
      </c>
    </row>
    <row r="301" spans="1:17" x14ac:dyDescent="0.25">
      <c r="A301">
        <v>11</v>
      </c>
      <c r="B301" t="str">
        <f t="shared" si="4"/>
        <v/>
      </c>
      <c r="C301" s="9"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t="str">
        <f>IF(Activity!K306="","",Activity!K306)</f>
        <v/>
      </c>
      <c r="K301">
        <f>IF(Activity!L306="","",Activity!L306)</f>
        <v>0</v>
      </c>
      <c r="L301" t="str">
        <f>IF(Activity!M306="","",Activity!M306)</f>
        <v/>
      </c>
      <c r="M301" t="str">
        <f>IF(Activity!N306="","",Activity!N306)</f>
        <v/>
      </c>
      <c r="N301" t="str">
        <f>IF(Activity!O306="","",Activity!O306)</f>
        <v/>
      </c>
      <c r="O301" s="127" t="str">
        <f>IF(Activity!P306="","",Activity!P306)</f>
        <v/>
      </c>
      <c r="P301" t="str">
        <f>IF(Activity!Q306="","",Activity!Q306)</f>
        <v/>
      </c>
      <c r="Q301" t="str">
        <f>IF(Activity!V306="","",Activity!V306)</f>
        <v/>
      </c>
    </row>
    <row r="302" spans="1:17" x14ac:dyDescent="0.25">
      <c r="A302">
        <v>11</v>
      </c>
      <c r="B302" t="str">
        <f t="shared" si="4"/>
        <v/>
      </c>
      <c r="C302" s="9"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t="str">
        <f>IF(Activity!K307="","",Activity!K307)</f>
        <v/>
      </c>
      <c r="K302">
        <f>IF(Activity!L307="","",Activity!L307)</f>
        <v>0</v>
      </c>
      <c r="L302" t="str">
        <f>IF(Activity!M307="","",Activity!M307)</f>
        <v/>
      </c>
      <c r="M302" t="str">
        <f>IF(Activity!N307="","",Activity!N307)</f>
        <v/>
      </c>
      <c r="N302" t="str">
        <f>IF(Activity!O307="","",Activity!O307)</f>
        <v/>
      </c>
      <c r="O302" s="127" t="str">
        <f>IF(Activity!P307="","",Activity!P307)</f>
        <v/>
      </c>
      <c r="P302" t="str">
        <f>IF(Activity!Q307="","",Activity!Q307)</f>
        <v/>
      </c>
      <c r="Q302" t="str">
        <f>IF(Activity!V307="","",Activity!V307)</f>
        <v/>
      </c>
    </row>
    <row r="303" spans="1:17" x14ac:dyDescent="0.25">
      <c r="A303">
        <v>11</v>
      </c>
      <c r="B303" t="str">
        <f t="shared" si="4"/>
        <v/>
      </c>
      <c r="C303" s="9"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t="str">
        <f>IF(Activity!K308="","",Activity!K308)</f>
        <v/>
      </c>
      <c r="K303">
        <f>IF(Activity!L308="","",Activity!L308)</f>
        <v>0</v>
      </c>
      <c r="L303" t="str">
        <f>IF(Activity!M308="","",Activity!M308)</f>
        <v/>
      </c>
      <c r="M303" t="str">
        <f>IF(Activity!N308="","",Activity!N308)</f>
        <v/>
      </c>
      <c r="N303" t="str">
        <f>IF(Activity!O308="","",Activity!O308)</f>
        <v/>
      </c>
      <c r="O303" s="127" t="str">
        <f>IF(Activity!P308="","",Activity!P308)</f>
        <v/>
      </c>
      <c r="P303" t="str">
        <f>IF(Activity!Q308="","",Activity!Q308)</f>
        <v/>
      </c>
      <c r="Q303" t="str">
        <f>IF(Activity!V308="","",Activity!V308)</f>
        <v/>
      </c>
    </row>
    <row r="304" spans="1:17" x14ac:dyDescent="0.25">
      <c r="A304">
        <v>11</v>
      </c>
      <c r="B304" t="str">
        <f t="shared" si="4"/>
        <v/>
      </c>
      <c r="C304" s="9"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t="str">
        <f>IF(Activity!K309="","",Activity!K309)</f>
        <v/>
      </c>
      <c r="K304">
        <f>IF(Activity!L309="","",Activity!L309)</f>
        <v>0</v>
      </c>
      <c r="L304" t="str">
        <f>IF(Activity!M309="","",Activity!M309)</f>
        <v/>
      </c>
      <c r="M304" t="str">
        <f>IF(Activity!N309="","",Activity!N309)</f>
        <v/>
      </c>
      <c r="N304" t="str">
        <f>IF(Activity!O309="","",Activity!O309)</f>
        <v/>
      </c>
      <c r="O304" s="127" t="str">
        <f>IF(Activity!P309="","",Activity!P309)</f>
        <v/>
      </c>
      <c r="P304" t="str">
        <f>IF(Activity!Q309="","",Activity!Q309)</f>
        <v/>
      </c>
      <c r="Q304" t="str">
        <f>IF(Activity!V309="","",Activity!V309)</f>
        <v/>
      </c>
    </row>
    <row r="305" spans="1:17" x14ac:dyDescent="0.25">
      <c r="A305">
        <v>11</v>
      </c>
      <c r="B305" t="str">
        <f t="shared" si="4"/>
        <v/>
      </c>
      <c r="C305" s="9"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t="str">
        <f>IF(Activity!K310="","",Activity!K310)</f>
        <v/>
      </c>
      <c r="K305">
        <f>IF(Activity!L310="","",Activity!L310)</f>
        <v>0</v>
      </c>
      <c r="L305" t="str">
        <f>IF(Activity!M310="","",Activity!M310)</f>
        <v/>
      </c>
      <c r="M305" t="str">
        <f>IF(Activity!N310="","",Activity!N310)</f>
        <v/>
      </c>
      <c r="N305" t="str">
        <f>IF(Activity!O310="","",Activity!O310)</f>
        <v/>
      </c>
      <c r="O305" s="127" t="str">
        <f>IF(Activity!P310="","",Activity!P310)</f>
        <v/>
      </c>
      <c r="P305" t="str">
        <f>IF(Activity!Q310="","",Activity!Q310)</f>
        <v/>
      </c>
      <c r="Q305" t="str">
        <f>IF(Activity!V310="","",Activity!V310)</f>
        <v/>
      </c>
    </row>
    <row r="306" spans="1:17" x14ac:dyDescent="0.25">
      <c r="A306">
        <v>11</v>
      </c>
      <c r="B306" t="str">
        <f t="shared" si="4"/>
        <v/>
      </c>
      <c r="C306" s="9"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t="str">
        <f>IF(Activity!K311="","",Activity!K311)</f>
        <v/>
      </c>
      <c r="K306">
        <f>IF(Activity!L311="","",Activity!L311)</f>
        <v>0</v>
      </c>
      <c r="L306" t="str">
        <f>IF(Activity!M311="","",Activity!M311)</f>
        <v/>
      </c>
      <c r="M306" t="str">
        <f>IF(Activity!N311="","",Activity!N311)</f>
        <v/>
      </c>
      <c r="N306" t="str">
        <f>IF(Activity!O311="","",Activity!O311)</f>
        <v/>
      </c>
      <c r="O306" s="127" t="str">
        <f>IF(Activity!P311="","",Activity!P311)</f>
        <v/>
      </c>
      <c r="P306" t="str">
        <f>IF(Activity!Q311="","",Activity!Q311)</f>
        <v/>
      </c>
      <c r="Q306" t="str">
        <f>IF(Activity!V311="","",Activity!V311)</f>
        <v/>
      </c>
    </row>
    <row r="307" spans="1:17" x14ac:dyDescent="0.25">
      <c r="A307">
        <v>11</v>
      </c>
      <c r="B307" t="str">
        <f t="shared" si="4"/>
        <v/>
      </c>
      <c r="C307" s="9"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t="str">
        <f>IF(Activity!K312="","",Activity!K312)</f>
        <v/>
      </c>
      <c r="K307">
        <f>IF(Activity!L312="","",Activity!L312)</f>
        <v>0</v>
      </c>
      <c r="L307" t="str">
        <f>IF(Activity!M312="","",Activity!M312)</f>
        <v/>
      </c>
      <c r="M307" t="str">
        <f>IF(Activity!N312="","",Activity!N312)</f>
        <v/>
      </c>
      <c r="N307" t="str">
        <f>IF(Activity!O312="","",Activity!O312)</f>
        <v/>
      </c>
      <c r="O307" s="127" t="str">
        <f>IF(Activity!P312="","",Activity!P312)</f>
        <v/>
      </c>
      <c r="P307" t="str">
        <f>IF(Activity!Q312="","",Activity!Q312)</f>
        <v/>
      </c>
      <c r="Q307" t="str">
        <f>IF(Activity!V312="","",Activity!V312)</f>
        <v/>
      </c>
    </row>
    <row r="308" spans="1:17" x14ac:dyDescent="0.25">
      <c r="A308">
        <v>11</v>
      </c>
      <c r="B308" t="str">
        <f t="shared" si="4"/>
        <v/>
      </c>
      <c r="C308" s="9"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t="str">
        <f>IF(Activity!K313="","",Activity!K313)</f>
        <v/>
      </c>
      <c r="K308">
        <f>IF(Activity!L313="","",Activity!L313)</f>
        <v>0</v>
      </c>
      <c r="L308" t="str">
        <f>IF(Activity!M313="","",Activity!M313)</f>
        <v/>
      </c>
      <c r="M308" t="str">
        <f>IF(Activity!N313="","",Activity!N313)</f>
        <v/>
      </c>
      <c r="N308" t="str">
        <f>IF(Activity!O313="","",Activity!O313)</f>
        <v/>
      </c>
      <c r="O308" s="127" t="str">
        <f>IF(Activity!P313="","",Activity!P313)</f>
        <v/>
      </c>
      <c r="P308" t="str">
        <f>IF(Activity!Q313="","",Activity!Q313)</f>
        <v/>
      </c>
      <c r="Q308" t="str">
        <f>IF(Activity!V313="","",Activity!V313)</f>
        <v/>
      </c>
    </row>
    <row r="309" spans="1:17" x14ac:dyDescent="0.25">
      <c r="A309">
        <v>11</v>
      </c>
      <c r="B309" t="str">
        <f t="shared" si="4"/>
        <v/>
      </c>
      <c r="C309" s="9"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t="str">
        <f>IF(Activity!K314="","",Activity!K314)</f>
        <v/>
      </c>
      <c r="K309">
        <f>IF(Activity!L314="","",Activity!L314)</f>
        <v>0</v>
      </c>
      <c r="L309" t="str">
        <f>IF(Activity!M314="","",Activity!M314)</f>
        <v/>
      </c>
      <c r="M309" t="str">
        <f>IF(Activity!N314="","",Activity!N314)</f>
        <v/>
      </c>
      <c r="N309" t="str">
        <f>IF(Activity!O314="","",Activity!O314)</f>
        <v/>
      </c>
      <c r="O309" s="127" t="str">
        <f>IF(Activity!P314="","",Activity!P314)</f>
        <v/>
      </c>
      <c r="P309" t="str">
        <f>IF(Activity!Q314="","",Activity!Q314)</f>
        <v/>
      </c>
      <c r="Q309" t="str">
        <f>IF(Activity!V314="","",Activity!V314)</f>
        <v/>
      </c>
    </row>
    <row r="310" spans="1:17" x14ac:dyDescent="0.25">
      <c r="A310">
        <v>11</v>
      </c>
      <c r="B310" t="str">
        <f t="shared" si="4"/>
        <v/>
      </c>
      <c r="C310" s="9"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t="str">
        <f>IF(Activity!K315="","",Activity!K315)</f>
        <v/>
      </c>
      <c r="K310">
        <f>IF(Activity!L315="","",Activity!L315)</f>
        <v>0</v>
      </c>
      <c r="L310" t="str">
        <f>IF(Activity!M315="","",Activity!M315)</f>
        <v/>
      </c>
      <c r="M310" t="str">
        <f>IF(Activity!N315="","",Activity!N315)</f>
        <v/>
      </c>
      <c r="N310" t="str">
        <f>IF(Activity!O315="","",Activity!O315)</f>
        <v/>
      </c>
      <c r="O310" s="127" t="str">
        <f>IF(Activity!P315="","",Activity!P315)</f>
        <v/>
      </c>
      <c r="P310" t="str">
        <f>IF(Activity!Q315="","",Activity!Q315)</f>
        <v/>
      </c>
      <c r="Q310" t="str">
        <f>IF(Activity!V315="","",Activity!V315)</f>
        <v/>
      </c>
    </row>
    <row r="311" spans="1:17" x14ac:dyDescent="0.25">
      <c r="A311">
        <v>11</v>
      </c>
      <c r="B311" t="str">
        <f t="shared" si="4"/>
        <v/>
      </c>
      <c r="C311" s="9"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t="str">
        <f>IF(Activity!K316="","",Activity!K316)</f>
        <v/>
      </c>
      <c r="K311">
        <f>IF(Activity!L316="","",Activity!L316)</f>
        <v>0</v>
      </c>
      <c r="L311" t="str">
        <f>IF(Activity!M316="","",Activity!M316)</f>
        <v/>
      </c>
      <c r="M311" t="str">
        <f>IF(Activity!N316="","",Activity!N316)</f>
        <v/>
      </c>
      <c r="N311" t="str">
        <f>IF(Activity!O316="","",Activity!O316)</f>
        <v/>
      </c>
      <c r="O311" s="127" t="str">
        <f>IF(Activity!P316="","",Activity!P316)</f>
        <v/>
      </c>
      <c r="P311" t="str">
        <f>IF(Activity!Q316="","",Activity!Q316)</f>
        <v/>
      </c>
      <c r="Q311" t="str">
        <f>IF(Activity!V316="","",Activity!V316)</f>
        <v/>
      </c>
    </row>
    <row r="312" spans="1:17" x14ac:dyDescent="0.25">
      <c r="A312">
        <v>11</v>
      </c>
      <c r="B312" t="str">
        <f t="shared" si="4"/>
        <v/>
      </c>
      <c r="C312" s="9"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t="str">
        <f>IF(Activity!K317="","",Activity!K317)</f>
        <v/>
      </c>
      <c r="K312">
        <f>IF(Activity!L317="","",Activity!L317)</f>
        <v>0</v>
      </c>
      <c r="L312" t="str">
        <f>IF(Activity!M317="","",Activity!M317)</f>
        <v/>
      </c>
      <c r="M312" t="str">
        <f>IF(Activity!N317="","",Activity!N317)</f>
        <v/>
      </c>
      <c r="N312" t="str">
        <f>IF(Activity!O317="","",Activity!O317)</f>
        <v/>
      </c>
      <c r="O312" s="127" t="str">
        <f>IF(Activity!P317="","",Activity!P317)</f>
        <v/>
      </c>
      <c r="P312" t="str">
        <f>IF(Activity!Q317="","",Activity!Q317)</f>
        <v/>
      </c>
      <c r="Q312" t="str">
        <f>IF(Activity!V317="","",Activity!V317)</f>
        <v/>
      </c>
    </row>
    <row r="313" spans="1:17" x14ac:dyDescent="0.25">
      <c r="A313">
        <v>11</v>
      </c>
      <c r="B313" t="str">
        <f t="shared" si="4"/>
        <v/>
      </c>
      <c r="C313" s="9"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t="str">
        <f>IF(Activity!K318="","",Activity!K318)</f>
        <v/>
      </c>
      <c r="K313">
        <f>IF(Activity!L318="","",Activity!L318)</f>
        <v>0</v>
      </c>
      <c r="L313" t="str">
        <f>IF(Activity!M318="","",Activity!M318)</f>
        <v/>
      </c>
      <c r="M313" t="str">
        <f>IF(Activity!N318="","",Activity!N318)</f>
        <v/>
      </c>
      <c r="N313" t="str">
        <f>IF(Activity!O318="","",Activity!O318)</f>
        <v/>
      </c>
      <c r="O313" s="127" t="str">
        <f>IF(Activity!P318="","",Activity!P318)</f>
        <v/>
      </c>
      <c r="P313" t="str">
        <f>IF(Activity!Q318="","",Activity!Q318)</f>
        <v/>
      </c>
      <c r="Q313" t="str">
        <f>IF(Activity!V318="","",Activity!V318)</f>
        <v/>
      </c>
    </row>
    <row r="314" spans="1:17" x14ac:dyDescent="0.25">
      <c r="A314">
        <v>11</v>
      </c>
      <c r="B314" t="str">
        <f t="shared" si="4"/>
        <v/>
      </c>
      <c r="C314" s="9"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t="str">
        <f>IF(Activity!K319="","",Activity!K319)</f>
        <v/>
      </c>
      <c r="K314">
        <f>IF(Activity!L319="","",Activity!L319)</f>
        <v>0</v>
      </c>
      <c r="L314" t="str">
        <f>IF(Activity!M319="","",Activity!M319)</f>
        <v/>
      </c>
      <c r="M314" t="str">
        <f>IF(Activity!N319="","",Activity!N319)</f>
        <v/>
      </c>
      <c r="N314" t="str">
        <f>IF(Activity!O319="","",Activity!O319)</f>
        <v/>
      </c>
      <c r="O314" s="127" t="str">
        <f>IF(Activity!P319="","",Activity!P319)</f>
        <v/>
      </c>
      <c r="P314" t="str">
        <f>IF(Activity!Q319="","",Activity!Q319)</f>
        <v/>
      </c>
      <c r="Q314" t="str">
        <f>IF(Activity!V319="","",Activity!V319)</f>
        <v/>
      </c>
    </row>
    <row r="315" spans="1:17" x14ac:dyDescent="0.25">
      <c r="A315">
        <v>11</v>
      </c>
      <c r="B315" t="str">
        <f t="shared" si="4"/>
        <v/>
      </c>
      <c r="C315" s="9"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t="str">
        <f>IF(Activity!K320="","",Activity!K320)</f>
        <v/>
      </c>
      <c r="K315">
        <f>IF(Activity!L320="","",Activity!L320)</f>
        <v>0</v>
      </c>
      <c r="L315" t="str">
        <f>IF(Activity!M320="","",Activity!M320)</f>
        <v/>
      </c>
      <c r="M315" t="str">
        <f>IF(Activity!N320="","",Activity!N320)</f>
        <v/>
      </c>
      <c r="N315" t="str">
        <f>IF(Activity!O320="","",Activity!O320)</f>
        <v/>
      </c>
      <c r="O315" s="127" t="str">
        <f>IF(Activity!P320="","",Activity!P320)</f>
        <v/>
      </c>
      <c r="P315" t="str">
        <f>IF(Activity!Q320="","",Activity!Q320)</f>
        <v/>
      </c>
      <c r="Q315" t="str">
        <f>IF(Activity!V320="","",Activity!V320)</f>
        <v/>
      </c>
    </row>
    <row r="316" spans="1:17" x14ac:dyDescent="0.25">
      <c r="A316">
        <v>11</v>
      </c>
      <c r="B316" t="str">
        <f t="shared" si="4"/>
        <v/>
      </c>
      <c r="C316" s="9"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t="str">
        <f>IF(Activity!K321="","",Activity!K321)</f>
        <v/>
      </c>
      <c r="K316">
        <f>IF(Activity!L321="","",Activity!L321)</f>
        <v>0</v>
      </c>
      <c r="L316" t="str">
        <f>IF(Activity!M321="","",Activity!M321)</f>
        <v/>
      </c>
      <c r="M316" t="str">
        <f>IF(Activity!N321="","",Activity!N321)</f>
        <v/>
      </c>
      <c r="N316" t="str">
        <f>IF(Activity!O321="","",Activity!O321)</f>
        <v/>
      </c>
      <c r="O316" s="127" t="str">
        <f>IF(Activity!P321="","",Activity!P321)</f>
        <v/>
      </c>
      <c r="P316" t="str">
        <f>IF(Activity!Q321="","",Activity!Q321)</f>
        <v/>
      </c>
      <c r="Q316" t="str">
        <f>IF(Activity!V321="","",Activity!V321)</f>
        <v/>
      </c>
    </row>
    <row r="317" spans="1:17" x14ac:dyDescent="0.25">
      <c r="A317">
        <v>11</v>
      </c>
      <c r="B317" t="str">
        <f t="shared" si="4"/>
        <v/>
      </c>
      <c r="C317" s="9"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t="str">
        <f>IF(Activity!K322="","",Activity!K322)</f>
        <v/>
      </c>
      <c r="K317">
        <f>IF(Activity!L322="","",Activity!L322)</f>
        <v>0</v>
      </c>
      <c r="L317" t="str">
        <f>IF(Activity!M322="","",Activity!M322)</f>
        <v/>
      </c>
      <c r="M317" t="str">
        <f>IF(Activity!N322="","",Activity!N322)</f>
        <v/>
      </c>
      <c r="N317" t="str">
        <f>IF(Activity!O322="","",Activity!O322)</f>
        <v/>
      </c>
      <c r="O317" s="127" t="str">
        <f>IF(Activity!P322="","",Activity!P322)</f>
        <v/>
      </c>
      <c r="P317" t="str">
        <f>IF(Activity!Q322="","",Activity!Q322)</f>
        <v/>
      </c>
      <c r="Q317" t="str">
        <f>IF(Activity!V322="","",Activity!V322)</f>
        <v/>
      </c>
    </row>
    <row r="318" spans="1:17" x14ac:dyDescent="0.25">
      <c r="A318">
        <v>11</v>
      </c>
      <c r="B318" t="str">
        <f t="shared" si="4"/>
        <v/>
      </c>
      <c r="C318" s="9"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t="str">
        <f>IF(Activity!K323="","",Activity!K323)</f>
        <v/>
      </c>
      <c r="K318">
        <f>IF(Activity!L323="","",Activity!L323)</f>
        <v>0</v>
      </c>
      <c r="L318" t="str">
        <f>IF(Activity!M323="","",Activity!M323)</f>
        <v/>
      </c>
      <c r="M318" t="str">
        <f>IF(Activity!N323="","",Activity!N323)</f>
        <v/>
      </c>
      <c r="N318" t="str">
        <f>IF(Activity!O323="","",Activity!O323)</f>
        <v/>
      </c>
      <c r="O318" s="127" t="str">
        <f>IF(Activity!P323="","",Activity!P323)</f>
        <v/>
      </c>
      <c r="P318" t="str">
        <f>IF(Activity!Q323="","",Activity!Q323)</f>
        <v/>
      </c>
      <c r="Q318" t="str">
        <f>IF(Activity!V323="","",Activity!V323)</f>
        <v/>
      </c>
    </row>
    <row r="319" spans="1:17" x14ac:dyDescent="0.25">
      <c r="A319">
        <v>11</v>
      </c>
      <c r="B319" t="str">
        <f t="shared" si="4"/>
        <v/>
      </c>
      <c r="C319" s="9"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t="str">
        <f>IF(Activity!K324="","",Activity!K324)</f>
        <v/>
      </c>
      <c r="K319">
        <f>IF(Activity!L324="","",Activity!L324)</f>
        <v>0</v>
      </c>
      <c r="L319" t="str">
        <f>IF(Activity!M324="","",Activity!M324)</f>
        <v/>
      </c>
      <c r="M319" t="str">
        <f>IF(Activity!N324="","",Activity!N324)</f>
        <v/>
      </c>
      <c r="N319" t="str">
        <f>IF(Activity!O324="","",Activity!O324)</f>
        <v/>
      </c>
      <c r="O319" s="127" t="str">
        <f>IF(Activity!P324="","",Activity!P324)</f>
        <v/>
      </c>
      <c r="P319" t="str">
        <f>IF(Activity!Q324="","",Activity!Q324)</f>
        <v/>
      </c>
      <c r="Q319" t="str">
        <f>IF(Activity!V324="","",Activity!V324)</f>
        <v/>
      </c>
    </row>
    <row r="320" spans="1:17" x14ac:dyDescent="0.25">
      <c r="A320">
        <v>11</v>
      </c>
      <c r="B320" t="str">
        <f t="shared" si="4"/>
        <v/>
      </c>
      <c r="C320" s="9"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t="str">
        <f>IF(Activity!K325="","",Activity!K325)</f>
        <v/>
      </c>
      <c r="K320">
        <f>IF(Activity!L325="","",Activity!L325)</f>
        <v>0</v>
      </c>
      <c r="L320" t="str">
        <f>IF(Activity!M325="","",Activity!M325)</f>
        <v/>
      </c>
      <c r="M320" t="str">
        <f>IF(Activity!N325="","",Activity!N325)</f>
        <v/>
      </c>
      <c r="N320" t="str">
        <f>IF(Activity!O325="","",Activity!O325)</f>
        <v/>
      </c>
      <c r="O320" s="127" t="str">
        <f>IF(Activity!P325="","",Activity!P325)</f>
        <v/>
      </c>
      <c r="P320" t="str">
        <f>IF(Activity!Q325="","",Activity!Q325)</f>
        <v/>
      </c>
      <c r="Q320" t="str">
        <f>IF(Activity!V325="","",Activity!V325)</f>
        <v/>
      </c>
    </row>
    <row r="321" spans="1:17" x14ac:dyDescent="0.25">
      <c r="A321">
        <v>11</v>
      </c>
      <c r="B321" t="str">
        <f t="shared" si="4"/>
        <v/>
      </c>
      <c r="C321" s="9"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t="str">
        <f>IF(Activity!K326="","",Activity!K326)</f>
        <v/>
      </c>
      <c r="K321">
        <f>IF(Activity!L326="","",Activity!L326)</f>
        <v>0</v>
      </c>
      <c r="L321" t="str">
        <f>IF(Activity!M326="","",Activity!M326)</f>
        <v/>
      </c>
      <c r="M321" t="str">
        <f>IF(Activity!N326="","",Activity!N326)</f>
        <v/>
      </c>
      <c r="N321" t="str">
        <f>IF(Activity!O326="","",Activity!O326)</f>
        <v/>
      </c>
      <c r="O321" s="127" t="str">
        <f>IF(Activity!P326="","",Activity!P326)</f>
        <v/>
      </c>
      <c r="P321" t="str">
        <f>IF(Activity!Q326="","",Activity!Q326)</f>
        <v/>
      </c>
      <c r="Q321" t="str">
        <f>IF(Activity!V326="","",Activity!V326)</f>
        <v/>
      </c>
    </row>
    <row r="322" spans="1:17" x14ac:dyDescent="0.25">
      <c r="A322">
        <v>11</v>
      </c>
      <c r="B322" t="str">
        <f t="shared" si="4"/>
        <v/>
      </c>
      <c r="C322" s="9"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t="str">
        <f>IF(Activity!K327="","",Activity!K327)</f>
        <v/>
      </c>
      <c r="K322">
        <f>IF(Activity!L327="","",Activity!L327)</f>
        <v>0</v>
      </c>
      <c r="L322" t="str">
        <f>IF(Activity!M327="","",Activity!M327)</f>
        <v/>
      </c>
      <c r="M322" t="str">
        <f>IF(Activity!N327="","",Activity!N327)</f>
        <v/>
      </c>
      <c r="N322" t="str">
        <f>IF(Activity!O327="","",Activity!O327)</f>
        <v/>
      </c>
      <c r="O322" s="127" t="str">
        <f>IF(Activity!P327="","",Activity!P327)</f>
        <v/>
      </c>
      <c r="P322" t="str">
        <f>IF(Activity!Q327="","",Activity!Q327)</f>
        <v/>
      </c>
      <c r="Q322" t="str">
        <f>IF(Activity!V327="","",Activity!V327)</f>
        <v/>
      </c>
    </row>
    <row r="323" spans="1:17" x14ac:dyDescent="0.25">
      <c r="A323">
        <v>11</v>
      </c>
      <c r="B323" t="str">
        <f t="shared" si="4"/>
        <v/>
      </c>
      <c r="C323" s="9"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t="str">
        <f>IF(Activity!K328="","",Activity!K328)</f>
        <v/>
      </c>
      <c r="K323">
        <f>IF(Activity!L328="","",Activity!L328)</f>
        <v>0</v>
      </c>
      <c r="L323" t="str">
        <f>IF(Activity!M328="","",Activity!M328)</f>
        <v/>
      </c>
      <c r="M323" t="str">
        <f>IF(Activity!N328="","",Activity!N328)</f>
        <v/>
      </c>
      <c r="N323" t="str">
        <f>IF(Activity!O328="","",Activity!O328)</f>
        <v/>
      </c>
      <c r="O323" s="127" t="str">
        <f>IF(Activity!P328="","",Activity!P328)</f>
        <v/>
      </c>
      <c r="P323" t="str">
        <f>IF(Activity!Q328="","",Activity!Q328)</f>
        <v/>
      </c>
      <c r="Q323" t="str">
        <f>IF(Activity!V328="","",Activity!V328)</f>
        <v/>
      </c>
    </row>
    <row r="324" spans="1:17" x14ac:dyDescent="0.25">
      <c r="A324">
        <v>11</v>
      </c>
      <c r="B324" t="str">
        <f t="shared" si="4"/>
        <v/>
      </c>
      <c r="C324" s="9"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t="str">
        <f>IF(Activity!K329="","",Activity!K329)</f>
        <v/>
      </c>
      <c r="K324">
        <f>IF(Activity!L329="","",Activity!L329)</f>
        <v>0</v>
      </c>
      <c r="L324" t="str">
        <f>IF(Activity!M329="","",Activity!M329)</f>
        <v/>
      </c>
      <c r="M324" t="str">
        <f>IF(Activity!N329="","",Activity!N329)</f>
        <v/>
      </c>
      <c r="N324" t="str">
        <f>IF(Activity!O329="","",Activity!O329)</f>
        <v/>
      </c>
      <c r="O324" s="127" t="str">
        <f>IF(Activity!P329="","",Activity!P329)</f>
        <v/>
      </c>
      <c r="P324" t="str">
        <f>IF(Activity!Q329="","",Activity!Q329)</f>
        <v/>
      </c>
      <c r="Q324" t="str">
        <f>IF(Activity!V329="","",Activity!V329)</f>
        <v/>
      </c>
    </row>
    <row r="325" spans="1:17" x14ac:dyDescent="0.25">
      <c r="A325">
        <v>11</v>
      </c>
      <c r="B325" t="str">
        <f t="shared" si="4"/>
        <v/>
      </c>
      <c r="C325" s="9"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t="str">
        <f>IF(Activity!K330="","",Activity!K330)</f>
        <v/>
      </c>
      <c r="K325">
        <f>IF(Activity!L330="","",Activity!L330)</f>
        <v>0</v>
      </c>
      <c r="L325" t="str">
        <f>IF(Activity!M330="","",Activity!M330)</f>
        <v/>
      </c>
      <c r="M325" t="str">
        <f>IF(Activity!N330="","",Activity!N330)</f>
        <v/>
      </c>
      <c r="N325" t="str">
        <f>IF(Activity!O330="","",Activity!O330)</f>
        <v/>
      </c>
      <c r="O325" s="127" t="str">
        <f>IF(Activity!P330="","",Activity!P330)</f>
        <v/>
      </c>
      <c r="P325" t="str">
        <f>IF(Activity!Q330="","",Activity!Q330)</f>
        <v/>
      </c>
      <c r="Q325" t="str">
        <f>IF(Activity!V330="","",Activity!V330)</f>
        <v/>
      </c>
    </row>
    <row r="326" spans="1:17" x14ac:dyDescent="0.25">
      <c r="A326">
        <v>11</v>
      </c>
      <c r="B326" t="str">
        <f t="shared" si="4"/>
        <v/>
      </c>
      <c r="C326" s="9"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t="str">
        <f>IF(Activity!K331="","",Activity!K331)</f>
        <v/>
      </c>
      <c r="K326">
        <f>IF(Activity!L331="","",Activity!L331)</f>
        <v>0</v>
      </c>
      <c r="L326" t="str">
        <f>IF(Activity!M331="","",Activity!M331)</f>
        <v/>
      </c>
      <c r="M326" t="str">
        <f>IF(Activity!N331="","",Activity!N331)</f>
        <v/>
      </c>
      <c r="N326" t="str">
        <f>IF(Activity!O331="","",Activity!O331)</f>
        <v/>
      </c>
      <c r="O326" s="127" t="str">
        <f>IF(Activity!P331="","",Activity!P331)</f>
        <v/>
      </c>
      <c r="P326" t="str">
        <f>IF(Activity!Q331="","",Activity!Q331)</f>
        <v/>
      </c>
      <c r="Q326" t="str">
        <f>IF(Activity!V331="","",Activity!V331)</f>
        <v/>
      </c>
    </row>
    <row r="327" spans="1:17" x14ac:dyDescent="0.25">
      <c r="A327">
        <v>11</v>
      </c>
      <c r="B327" t="str">
        <f t="shared" ref="B327:B390" si="5">IF(C327="","",B$1)</f>
        <v/>
      </c>
      <c r="C327" s="9"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t="str">
        <f>IF(Activity!K332="","",Activity!K332)</f>
        <v/>
      </c>
      <c r="K327">
        <f>IF(Activity!L332="","",Activity!L332)</f>
        <v>0</v>
      </c>
      <c r="L327" t="str">
        <f>IF(Activity!M332="","",Activity!M332)</f>
        <v/>
      </c>
      <c r="M327" t="str">
        <f>IF(Activity!N332="","",Activity!N332)</f>
        <v/>
      </c>
      <c r="N327" t="str">
        <f>IF(Activity!O332="","",Activity!O332)</f>
        <v/>
      </c>
      <c r="O327" s="127" t="str">
        <f>IF(Activity!P332="","",Activity!P332)</f>
        <v/>
      </c>
      <c r="P327" t="str">
        <f>IF(Activity!Q332="","",Activity!Q332)</f>
        <v/>
      </c>
      <c r="Q327" t="str">
        <f>IF(Activity!V332="","",Activity!V332)</f>
        <v/>
      </c>
    </row>
    <row r="328" spans="1:17" x14ac:dyDescent="0.25">
      <c r="A328">
        <v>11</v>
      </c>
      <c r="B328" t="str">
        <f t="shared" si="5"/>
        <v/>
      </c>
      <c r="C328" s="9"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t="str">
        <f>IF(Activity!K333="","",Activity!K333)</f>
        <v/>
      </c>
      <c r="K328">
        <f>IF(Activity!L333="","",Activity!L333)</f>
        <v>0</v>
      </c>
      <c r="L328" t="str">
        <f>IF(Activity!M333="","",Activity!M333)</f>
        <v/>
      </c>
      <c r="M328" t="str">
        <f>IF(Activity!N333="","",Activity!N333)</f>
        <v/>
      </c>
      <c r="N328" t="str">
        <f>IF(Activity!O333="","",Activity!O333)</f>
        <v/>
      </c>
      <c r="O328" s="127" t="str">
        <f>IF(Activity!P333="","",Activity!P333)</f>
        <v/>
      </c>
      <c r="P328" t="str">
        <f>IF(Activity!Q333="","",Activity!Q333)</f>
        <v/>
      </c>
      <c r="Q328" t="str">
        <f>IF(Activity!V333="","",Activity!V333)</f>
        <v/>
      </c>
    </row>
    <row r="329" spans="1:17" x14ac:dyDescent="0.25">
      <c r="A329">
        <v>11</v>
      </c>
      <c r="B329" t="str">
        <f t="shared" si="5"/>
        <v/>
      </c>
      <c r="C329" s="9"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t="str">
        <f>IF(Activity!K334="","",Activity!K334)</f>
        <v/>
      </c>
      <c r="K329">
        <f>IF(Activity!L334="","",Activity!L334)</f>
        <v>0</v>
      </c>
      <c r="L329" t="str">
        <f>IF(Activity!M334="","",Activity!M334)</f>
        <v/>
      </c>
      <c r="M329" t="str">
        <f>IF(Activity!N334="","",Activity!N334)</f>
        <v/>
      </c>
      <c r="N329" t="str">
        <f>IF(Activity!O334="","",Activity!O334)</f>
        <v/>
      </c>
      <c r="O329" s="127" t="str">
        <f>IF(Activity!P334="","",Activity!P334)</f>
        <v/>
      </c>
      <c r="P329" t="str">
        <f>IF(Activity!Q334="","",Activity!Q334)</f>
        <v/>
      </c>
      <c r="Q329" t="str">
        <f>IF(Activity!V334="","",Activity!V334)</f>
        <v/>
      </c>
    </row>
    <row r="330" spans="1:17" x14ac:dyDescent="0.25">
      <c r="A330">
        <v>11</v>
      </c>
      <c r="B330" t="str">
        <f t="shared" si="5"/>
        <v/>
      </c>
      <c r="C330" s="9"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t="str">
        <f>IF(Activity!K335="","",Activity!K335)</f>
        <v/>
      </c>
      <c r="K330">
        <f>IF(Activity!L335="","",Activity!L335)</f>
        <v>0</v>
      </c>
      <c r="L330" t="str">
        <f>IF(Activity!M335="","",Activity!M335)</f>
        <v/>
      </c>
      <c r="M330" t="str">
        <f>IF(Activity!N335="","",Activity!N335)</f>
        <v/>
      </c>
      <c r="N330" t="str">
        <f>IF(Activity!O335="","",Activity!O335)</f>
        <v/>
      </c>
      <c r="O330" s="127" t="str">
        <f>IF(Activity!P335="","",Activity!P335)</f>
        <v/>
      </c>
      <c r="P330" t="str">
        <f>IF(Activity!Q335="","",Activity!Q335)</f>
        <v/>
      </c>
      <c r="Q330" t="str">
        <f>IF(Activity!V335="","",Activity!V335)</f>
        <v/>
      </c>
    </row>
    <row r="331" spans="1:17" x14ac:dyDescent="0.25">
      <c r="A331">
        <v>11</v>
      </c>
      <c r="B331" t="str">
        <f t="shared" si="5"/>
        <v/>
      </c>
      <c r="C331" s="9"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t="str">
        <f>IF(Activity!K336="","",Activity!K336)</f>
        <v/>
      </c>
      <c r="K331">
        <f>IF(Activity!L336="","",Activity!L336)</f>
        <v>0</v>
      </c>
      <c r="L331" t="str">
        <f>IF(Activity!M336="","",Activity!M336)</f>
        <v/>
      </c>
      <c r="M331" t="str">
        <f>IF(Activity!N336="","",Activity!N336)</f>
        <v/>
      </c>
      <c r="N331" t="str">
        <f>IF(Activity!O336="","",Activity!O336)</f>
        <v/>
      </c>
      <c r="O331" s="127" t="str">
        <f>IF(Activity!P336="","",Activity!P336)</f>
        <v/>
      </c>
      <c r="P331" t="str">
        <f>IF(Activity!Q336="","",Activity!Q336)</f>
        <v/>
      </c>
      <c r="Q331" t="str">
        <f>IF(Activity!V336="","",Activity!V336)</f>
        <v/>
      </c>
    </row>
    <row r="332" spans="1:17" x14ac:dyDescent="0.25">
      <c r="A332">
        <v>11</v>
      </c>
      <c r="B332" t="str">
        <f t="shared" si="5"/>
        <v/>
      </c>
      <c r="C332" s="9"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t="str">
        <f>IF(Activity!K337="","",Activity!K337)</f>
        <v/>
      </c>
      <c r="K332">
        <f>IF(Activity!L337="","",Activity!L337)</f>
        <v>0</v>
      </c>
      <c r="L332" t="str">
        <f>IF(Activity!M337="","",Activity!M337)</f>
        <v/>
      </c>
      <c r="M332" t="str">
        <f>IF(Activity!N337="","",Activity!N337)</f>
        <v/>
      </c>
      <c r="N332" t="str">
        <f>IF(Activity!O337="","",Activity!O337)</f>
        <v/>
      </c>
      <c r="O332" s="127" t="str">
        <f>IF(Activity!P337="","",Activity!P337)</f>
        <v/>
      </c>
      <c r="P332" t="str">
        <f>IF(Activity!Q337="","",Activity!Q337)</f>
        <v/>
      </c>
      <c r="Q332" t="str">
        <f>IF(Activity!V337="","",Activity!V337)</f>
        <v/>
      </c>
    </row>
    <row r="333" spans="1:17" x14ac:dyDescent="0.25">
      <c r="A333">
        <v>11</v>
      </c>
      <c r="B333" t="str">
        <f t="shared" si="5"/>
        <v/>
      </c>
      <c r="C333" s="9"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t="str">
        <f>IF(Activity!K338="","",Activity!K338)</f>
        <v/>
      </c>
      <c r="K333">
        <f>IF(Activity!L338="","",Activity!L338)</f>
        <v>0</v>
      </c>
      <c r="L333" t="str">
        <f>IF(Activity!M338="","",Activity!M338)</f>
        <v/>
      </c>
      <c r="M333" t="str">
        <f>IF(Activity!N338="","",Activity!N338)</f>
        <v/>
      </c>
      <c r="N333" t="str">
        <f>IF(Activity!O338="","",Activity!O338)</f>
        <v/>
      </c>
      <c r="O333" s="127" t="str">
        <f>IF(Activity!P338="","",Activity!P338)</f>
        <v/>
      </c>
      <c r="P333" t="str">
        <f>IF(Activity!Q338="","",Activity!Q338)</f>
        <v/>
      </c>
      <c r="Q333" t="str">
        <f>IF(Activity!V338="","",Activity!V338)</f>
        <v/>
      </c>
    </row>
    <row r="334" spans="1:17" x14ac:dyDescent="0.25">
      <c r="A334">
        <v>11</v>
      </c>
      <c r="B334" t="str">
        <f t="shared" si="5"/>
        <v/>
      </c>
      <c r="C334" s="9"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t="str">
        <f>IF(Activity!K339="","",Activity!K339)</f>
        <v/>
      </c>
      <c r="K334">
        <f>IF(Activity!L339="","",Activity!L339)</f>
        <v>0</v>
      </c>
      <c r="L334" t="str">
        <f>IF(Activity!M339="","",Activity!M339)</f>
        <v/>
      </c>
      <c r="M334" t="str">
        <f>IF(Activity!N339="","",Activity!N339)</f>
        <v/>
      </c>
      <c r="N334" t="str">
        <f>IF(Activity!O339="","",Activity!O339)</f>
        <v/>
      </c>
      <c r="O334" s="127" t="str">
        <f>IF(Activity!P339="","",Activity!P339)</f>
        <v/>
      </c>
      <c r="P334" t="str">
        <f>IF(Activity!Q339="","",Activity!Q339)</f>
        <v/>
      </c>
      <c r="Q334" t="str">
        <f>IF(Activity!V339="","",Activity!V339)</f>
        <v/>
      </c>
    </row>
    <row r="335" spans="1:17" x14ac:dyDescent="0.25">
      <c r="A335">
        <v>11</v>
      </c>
      <c r="B335" t="str">
        <f t="shared" si="5"/>
        <v/>
      </c>
      <c r="C335" s="9"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t="str">
        <f>IF(Activity!K340="","",Activity!K340)</f>
        <v/>
      </c>
      <c r="K335">
        <f>IF(Activity!L340="","",Activity!L340)</f>
        <v>0</v>
      </c>
      <c r="L335" t="str">
        <f>IF(Activity!M340="","",Activity!M340)</f>
        <v/>
      </c>
      <c r="M335" t="str">
        <f>IF(Activity!N340="","",Activity!N340)</f>
        <v/>
      </c>
      <c r="N335" t="str">
        <f>IF(Activity!O340="","",Activity!O340)</f>
        <v/>
      </c>
      <c r="O335" s="127" t="str">
        <f>IF(Activity!P340="","",Activity!P340)</f>
        <v/>
      </c>
      <c r="P335" t="str">
        <f>IF(Activity!Q340="","",Activity!Q340)</f>
        <v/>
      </c>
      <c r="Q335" t="str">
        <f>IF(Activity!V340="","",Activity!V340)</f>
        <v/>
      </c>
    </row>
    <row r="336" spans="1:17" x14ac:dyDescent="0.25">
      <c r="A336">
        <v>11</v>
      </c>
      <c r="B336" t="str">
        <f t="shared" si="5"/>
        <v/>
      </c>
      <c r="C336" s="9"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t="str">
        <f>IF(Activity!K341="","",Activity!K341)</f>
        <v/>
      </c>
      <c r="K336">
        <f>IF(Activity!L341="","",Activity!L341)</f>
        <v>0</v>
      </c>
      <c r="L336" t="str">
        <f>IF(Activity!M341="","",Activity!M341)</f>
        <v/>
      </c>
      <c r="M336" t="str">
        <f>IF(Activity!N341="","",Activity!N341)</f>
        <v/>
      </c>
      <c r="N336" t="str">
        <f>IF(Activity!O341="","",Activity!O341)</f>
        <v/>
      </c>
      <c r="O336" s="127" t="str">
        <f>IF(Activity!P341="","",Activity!P341)</f>
        <v/>
      </c>
      <c r="P336" t="str">
        <f>IF(Activity!Q341="","",Activity!Q341)</f>
        <v/>
      </c>
      <c r="Q336" t="str">
        <f>IF(Activity!V341="","",Activity!V341)</f>
        <v/>
      </c>
    </row>
    <row r="337" spans="1:17" x14ac:dyDescent="0.25">
      <c r="A337">
        <v>11</v>
      </c>
      <c r="B337" t="str">
        <f t="shared" si="5"/>
        <v/>
      </c>
      <c r="C337" s="9"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t="str">
        <f>IF(Activity!K342="","",Activity!K342)</f>
        <v/>
      </c>
      <c r="K337">
        <f>IF(Activity!L342="","",Activity!L342)</f>
        <v>0</v>
      </c>
      <c r="L337" t="str">
        <f>IF(Activity!M342="","",Activity!M342)</f>
        <v/>
      </c>
      <c r="M337" t="str">
        <f>IF(Activity!N342="","",Activity!N342)</f>
        <v/>
      </c>
      <c r="N337" t="str">
        <f>IF(Activity!O342="","",Activity!O342)</f>
        <v/>
      </c>
      <c r="O337" s="127" t="str">
        <f>IF(Activity!P342="","",Activity!P342)</f>
        <v/>
      </c>
      <c r="P337" t="str">
        <f>IF(Activity!Q342="","",Activity!Q342)</f>
        <v/>
      </c>
      <c r="Q337" t="str">
        <f>IF(Activity!V342="","",Activity!V342)</f>
        <v/>
      </c>
    </row>
    <row r="338" spans="1:17" x14ac:dyDescent="0.25">
      <c r="A338">
        <v>11</v>
      </c>
      <c r="B338" t="str">
        <f t="shared" si="5"/>
        <v/>
      </c>
      <c r="C338" s="9"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t="str">
        <f>IF(Activity!K343="","",Activity!K343)</f>
        <v/>
      </c>
      <c r="K338">
        <f>IF(Activity!L343="","",Activity!L343)</f>
        <v>0</v>
      </c>
      <c r="L338" t="str">
        <f>IF(Activity!M343="","",Activity!M343)</f>
        <v/>
      </c>
      <c r="M338" t="str">
        <f>IF(Activity!N343="","",Activity!N343)</f>
        <v/>
      </c>
      <c r="N338" t="str">
        <f>IF(Activity!O343="","",Activity!O343)</f>
        <v/>
      </c>
      <c r="O338" s="127" t="str">
        <f>IF(Activity!P343="","",Activity!P343)</f>
        <v/>
      </c>
      <c r="P338" t="str">
        <f>IF(Activity!Q343="","",Activity!Q343)</f>
        <v/>
      </c>
      <c r="Q338" t="str">
        <f>IF(Activity!V343="","",Activity!V343)</f>
        <v/>
      </c>
    </row>
    <row r="339" spans="1:17" x14ac:dyDescent="0.25">
      <c r="A339">
        <v>11</v>
      </c>
      <c r="B339" t="str">
        <f t="shared" si="5"/>
        <v/>
      </c>
      <c r="C339" s="9"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t="str">
        <f>IF(Activity!K344="","",Activity!K344)</f>
        <v/>
      </c>
      <c r="K339">
        <f>IF(Activity!L344="","",Activity!L344)</f>
        <v>0</v>
      </c>
      <c r="L339" t="str">
        <f>IF(Activity!M344="","",Activity!M344)</f>
        <v/>
      </c>
      <c r="M339" t="str">
        <f>IF(Activity!N344="","",Activity!N344)</f>
        <v/>
      </c>
      <c r="N339" t="str">
        <f>IF(Activity!O344="","",Activity!O344)</f>
        <v/>
      </c>
      <c r="O339" s="127" t="str">
        <f>IF(Activity!P344="","",Activity!P344)</f>
        <v/>
      </c>
      <c r="P339" t="str">
        <f>IF(Activity!Q344="","",Activity!Q344)</f>
        <v/>
      </c>
      <c r="Q339" t="str">
        <f>IF(Activity!V344="","",Activity!V344)</f>
        <v/>
      </c>
    </row>
    <row r="340" spans="1:17" x14ac:dyDescent="0.25">
      <c r="A340">
        <v>11</v>
      </c>
      <c r="B340" t="str">
        <f t="shared" si="5"/>
        <v/>
      </c>
      <c r="C340" s="9"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t="str">
        <f>IF(Activity!K345="","",Activity!K345)</f>
        <v/>
      </c>
      <c r="K340">
        <f>IF(Activity!L345="","",Activity!L345)</f>
        <v>0</v>
      </c>
      <c r="L340" t="str">
        <f>IF(Activity!M345="","",Activity!M345)</f>
        <v/>
      </c>
      <c r="M340" t="str">
        <f>IF(Activity!N345="","",Activity!N345)</f>
        <v/>
      </c>
      <c r="N340" t="str">
        <f>IF(Activity!O345="","",Activity!O345)</f>
        <v/>
      </c>
      <c r="O340" s="127" t="str">
        <f>IF(Activity!P345="","",Activity!P345)</f>
        <v/>
      </c>
      <c r="P340" t="str">
        <f>IF(Activity!Q345="","",Activity!Q345)</f>
        <v/>
      </c>
      <c r="Q340" t="str">
        <f>IF(Activity!V345="","",Activity!V345)</f>
        <v/>
      </c>
    </row>
    <row r="341" spans="1:17" x14ac:dyDescent="0.25">
      <c r="A341">
        <v>11</v>
      </c>
      <c r="B341" t="str">
        <f t="shared" si="5"/>
        <v/>
      </c>
      <c r="C341" s="9"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t="str">
        <f>IF(Activity!K346="","",Activity!K346)</f>
        <v/>
      </c>
      <c r="K341">
        <f>IF(Activity!L346="","",Activity!L346)</f>
        <v>0</v>
      </c>
      <c r="L341" t="str">
        <f>IF(Activity!M346="","",Activity!M346)</f>
        <v/>
      </c>
      <c r="M341" t="str">
        <f>IF(Activity!N346="","",Activity!N346)</f>
        <v/>
      </c>
      <c r="N341" t="str">
        <f>IF(Activity!O346="","",Activity!O346)</f>
        <v/>
      </c>
      <c r="O341" s="127" t="str">
        <f>IF(Activity!P346="","",Activity!P346)</f>
        <v/>
      </c>
      <c r="P341" t="str">
        <f>IF(Activity!Q346="","",Activity!Q346)</f>
        <v/>
      </c>
      <c r="Q341" t="str">
        <f>IF(Activity!V346="","",Activity!V346)</f>
        <v/>
      </c>
    </row>
    <row r="342" spans="1:17" x14ac:dyDescent="0.25">
      <c r="A342">
        <v>11</v>
      </c>
      <c r="B342" t="str">
        <f t="shared" si="5"/>
        <v/>
      </c>
      <c r="C342" s="9"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t="str">
        <f>IF(Activity!K347="","",Activity!K347)</f>
        <v/>
      </c>
      <c r="K342">
        <f>IF(Activity!L347="","",Activity!L347)</f>
        <v>0</v>
      </c>
      <c r="L342" t="str">
        <f>IF(Activity!M347="","",Activity!M347)</f>
        <v/>
      </c>
      <c r="M342" t="str">
        <f>IF(Activity!N347="","",Activity!N347)</f>
        <v/>
      </c>
      <c r="N342" t="str">
        <f>IF(Activity!O347="","",Activity!O347)</f>
        <v/>
      </c>
      <c r="O342" s="127" t="str">
        <f>IF(Activity!P347="","",Activity!P347)</f>
        <v/>
      </c>
      <c r="P342" t="str">
        <f>IF(Activity!Q347="","",Activity!Q347)</f>
        <v/>
      </c>
      <c r="Q342" t="str">
        <f>IF(Activity!V347="","",Activity!V347)</f>
        <v/>
      </c>
    </row>
    <row r="343" spans="1:17" x14ac:dyDescent="0.25">
      <c r="A343">
        <v>11</v>
      </c>
      <c r="B343" t="str">
        <f t="shared" si="5"/>
        <v/>
      </c>
      <c r="C343" s="9"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t="str">
        <f>IF(Activity!K348="","",Activity!K348)</f>
        <v/>
      </c>
      <c r="K343">
        <f>IF(Activity!L348="","",Activity!L348)</f>
        <v>0</v>
      </c>
      <c r="L343" t="str">
        <f>IF(Activity!M348="","",Activity!M348)</f>
        <v/>
      </c>
      <c r="M343" t="str">
        <f>IF(Activity!N348="","",Activity!N348)</f>
        <v/>
      </c>
      <c r="N343" t="str">
        <f>IF(Activity!O348="","",Activity!O348)</f>
        <v/>
      </c>
      <c r="O343" s="127" t="str">
        <f>IF(Activity!P348="","",Activity!P348)</f>
        <v/>
      </c>
      <c r="P343" t="str">
        <f>IF(Activity!Q348="","",Activity!Q348)</f>
        <v/>
      </c>
      <c r="Q343" t="str">
        <f>IF(Activity!V348="","",Activity!V348)</f>
        <v/>
      </c>
    </row>
    <row r="344" spans="1:17" x14ac:dyDescent="0.25">
      <c r="A344">
        <v>11</v>
      </c>
      <c r="B344" t="str">
        <f t="shared" si="5"/>
        <v/>
      </c>
      <c r="C344" s="9"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t="str">
        <f>IF(Activity!K349="","",Activity!K349)</f>
        <v/>
      </c>
      <c r="K344">
        <f>IF(Activity!L349="","",Activity!L349)</f>
        <v>0</v>
      </c>
      <c r="L344" t="str">
        <f>IF(Activity!M349="","",Activity!M349)</f>
        <v/>
      </c>
      <c r="M344" t="str">
        <f>IF(Activity!N349="","",Activity!N349)</f>
        <v/>
      </c>
      <c r="N344" t="str">
        <f>IF(Activity!O349="","",Activity!O349)</f>
        <v/>
      </c>
      <c r="O344" s="127" t="str">
        <f>IF(Activity!P349="","",Activity!P349)</f>
        <v/>
      </c>
      <c r="P344" t="str">
        <f>IF(Activity!Q349="","",Activity!Q349)</f>
        <v/>
      </c>
      <c r="Q344" t="str">
        <f>IF(Activity!V349="","",Activity!V349)</f>
        <v/>
      </c>
    </row>
    <row r="345" spans="1:17" x14ac:dyDescent="0.25">
      <c r="A345">
        <v>11</v>
      </c>
      <c r="B345" t="str">
        <f t="shared" si="5"/>
        <v/>
      </c>
      <c r="C345" s="9"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t="str">
        <f>IF(Activity!K350="","",Activity!K350)</f>
        <v/>
      </c>
      <c r="K345">
        <f>IF(Activity!L350="","",Activity!L350)</f>
        <v>0</v>
      </c>
      <c r="L345" t="str">
        <f>IF(Activity!M350="","",Activity!M350)</f>
        <v/>
      </c>
      <c r="M345" t="str">
        <f>IF(Activity!N350="","",Activity!N350)</f>
        <v/>
      </c>
      <c r="N345" t="str">
        <f>IF(Activity!O350="","",Activity!O350)</f>
        <v/>
      </c>
      <c r="O345" s="127" t="str">
        <f>IF(Activity!P350="","",Activity!P350)</f>
        <v/>
      </c>
      <c r="P345" t="str">
        <f>IF(Activity!Q350="","",Activity!Q350)</f>
        <v/>
      </c>
      <c r="Q345" t="str">
        <f>IF(Activity!V350="","",Activity!V350)</f>
        <v/>
      </c>
    </row>
    <row r="346" spans="1:17" x14ac:dyDescent="0.25">
      <c r="A346">
        <v>11</v>
      </c>
      <c r="B346" t="str">
        <f t="shared" si="5"/>
        <v/>
      </c>
      <c r="C346" s="9"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t="str">
        <f>IF(Activity!K351="","",Activity!K351)</f>
        <v/>
      </c>
      <c r="K346">
        <f>IF(Activity!L351="","",Activity!L351)</f>
        <v>0</v>
      </c>
      <c r="L346" t="str">
        <f>IF(Activity!M351="","",Activity!M351)</f>
        <v/>
      </c>
      <c r="M346" t="str">
        <f>IF(Activity!N351="","",Activity!N351)</f>
        <v/>
      </c>
      <c r="N346" t="str">
        <f>IF(Activity!O351="","",Activity!O351)</f>
        <v/>
      </c>
      <c r="O346" s="127" t="str">
        <f>IF(Activity!P351="","",Activity!P351)</f>
        <v/>
      </c>
      <c r="P346" t="str">
        <f>IF(Activity!Q351="","",Activity!Q351)</f>
        <v/>
      </c>
      <c r="Q346" t="str">
        <f>IF(Activity!V351="","",Activity!V351)</f>
        <v/>
      </c>
    </row>
    <row r="347" spans="1:17" x14ac:dyDescent="0.25">
      <c r="A347">
        <v>11</v>
      </c>
      <c r="B347" t="str">
        <f t="shared" si="5"/>
        <v/>
      </c>
      <c r="C347" s="9"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t="str">
        <f>IF(Activity!K352="","",Activity!K352)</f>
        <v/>
      </c>
      <c r="K347">
        <f>IF(Activity!L352="","",Activity!L352)</f>
        <v>0</v>
      </c>
      <c r="L347" t="str">
        <f>IF(Activity!M352="","",Activity!M352)</f>
        <v/>
      </c>
      <c r="M347" t="str">
        <f>IF(Activity!N352="","",Activity!N352)</f>
        <v/>
      </c>
      <c r="N347" t="str">
        <f>IF(Activity!O352="","",Activity!O352)</f>
        <v/>
      </c>
      <c r="O347" s="127" t="str">
        <f>IF(Activity!P352="","",Activity!P352)</f>
        <v/>
      </c>
      <c r="P347" t="str">
        <f>IF(Activity!Q352="","",Activity!Q352)</f>
        <v/>
      </c>
      <c r="Q347" t="str">
        <f>IF(Activity!V352="","",Activity!V352)</f>
        <v/>
      </c>
    </row>
    <row r="348" spans="1:17" x14ac:dyDescent="0.25">
      <c r="A348">
        <v>11</v>
      </c>
      <c r="B348" t="str">
        <f t="shared" si="5"/>
        <v/>
      </c>
      <c r="C348" s="9"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t="str">
        <f>IF(Activity!K353="","",Activity!K353)</f>
        <v/>
      </c>
      <c r="K348">
        <f>IF(Activity!L353="","",Activity!L353)</f>
        <v>0</v>
      </c>
      <c r="L348" t="str">
        <f>IF(Activity!M353="","",Activity!M353)</f>
        <v/>
      </c>
      <c r="M348" t="str">
        <f>IF(Activity!N353="","",Activity!N353)</f>
        <v/>
      </c>
      <c r="N348" t="str">
        <f>IF(Activity!O353="","",Activity!O353)</f>
        <v/>
      </c>
      <c r="O348" s="127" t="str">
        <f>IF(Activity!P353="","",Activity!P353)</f>
        <v/>
      </c>
      <c r="P348" t="str">
        <f>IF(Activity!Q353="","",Activity!Q353)</f>
        <v/>
      </c>
      <c r="Q348" t="str">
        <f>IF(Activity!V353="","",Activity!V353)</f>
        <v/>
      </c>
    </row>
    <row r="349" spans="1:17" x14ac:dyDescent="0.25">
      <c r="A349">
        <v>11</v>
      </c>
      <c r="B349" t="str">
        <f t="shared" si="5"/>
        <v/>
      </c>
      <c r="C349" s="9"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t="str">
        <f>IF(Activity!K354="","",Activity!K354)</f>
        <v/>
      </c>
      <c r="K349">
        <f>IF(Activity!L354="","",Activity!L354)</f>
        <v>0</v>
      </c>
      <c r="L349" t="str">
        <f>IF(Activity!M354="","",Activity!M354)</f>
        <v/>
      </c>
      <c r="M349" t="str">
        <f>IF(Activity!N354="","",Activity!N354)</f>
        <v/>
      </c>
      <c r="N349" t="str">
        <f>IF(Activity!O354="","",Activity!O354)</f>
        <v/>
      </c>
      <c r="O349" s="127" t="str">
        <f>IF(Activity!P354="","",Activity!P354)</f>
        <v/>
      </c>
      <c r="P349" t="str">
        <f>IF(Activity!Q354="","",Activity!Q354)</f>
        <v/>
      </c>
      <c r="Q349" t="str">
        <f>IF(Activity!V354="","",Activity!V354)</f>
        <v/>
      </c>
    </row>
    <row r="350" spans="1:17" x14ac:dyDescent="0.25">
      <c r="A350">
        <v>11</v>
      </c>
      <c r="B350" t="str">
        <f t="shared" si="5"/>
        <v/>
      </c>
      <c r="C350" s="9"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t="str">
        <f>IF(Activity!K355="","",Activity!K355)</f>
        <v/>
      </c>
      <c r="K350">
        <f>IF(Activity!L355="","",Activity!L355)</f>
        <v>0</v>
      </c>
      <c r="L350" t="str">
        <f>IF(Activity!M355="","",Activity!M355)</f>
        <v/>
      </c>
      <c r="M350" t="str">
        <f>IF(Activity!N355="","",Activity!N355)</f>
        <v/>
      </c>
      <c r="N350" t="str">
        <f>IF(Activity!O355="","",Activity!O355)</f>
        <v/>
      </c>
      <c r="O350" s="127" t="str">
        <f>IF(Activity!P355="","",Activity!P355)</f>
        <v/>
      </c>
      <c r="P350" t="str">
        <f>IF(Activity!Q355="","",Activity!Q355)</f>
        <v/>
      </c>
      <c r="Q350" t="str">
        <f>IF(Activity!V355="","",Activity!V355)</f>
        <v/>
      </c>
    </row>
    <row r="351" spans="1:17" x14ac:dyDescent="0.25">
      <c r="A351">
        <v>11</v>
      </c>
      <c r="B351" t="str">
        <f t="shared" si="5"/>
        <v/>
      </c>
      <c r="C351" s="9"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t="str">
        <f>IF(Activity!K356="","",Activity!K356)</f>
        <v/>
      </c>
      <c r="K351">
        <f>IF(Activity!L356="","",Activity!L356)</f>
        <v>0</v>
      </c>
      <c r="L351" t="str">
        <f>IF(Activity!M356="","",Activity!M356)</f>
        <v/>
      </c>
      <c r="M351" t="str">
        <f>IF(Activity!N356="","",Activity!N356)</f>
        <v/>
      </c>
      <c r="N351" t="str">
        <f>IF(Activity!O356="","",Activity!O356)</f>
        <v/>
      </c>
      <c r="O351" s="127" t="str">
        <f>IF(Activity!P356="","",Activity!P356)</f>
        <v/>
      </c>
      <c r="P351" t="str">
        <f>IF(Activity!Q356="","",Activity!Q356)</f>
        <v/>
      </c>
      <c r="Q351" t="str">
        <f>IF(Activity!V356="","",Activity!V356)</f>
        <v/>
      </c>
    </row>
    <row r="352" spans="1:17" x14ac:dyDescent="0.25">
      <c r="A352">
        <v>11</v>
      </c>
      <c r="B352" t="str">
        <f t="shared" si="5"/>
        <v/>
      </c>
      <c r="C352" s="9"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t="str">
        <f>IF(Activity!K357="","",Activity!K357)</f>
        <v/>
      </c>
      <c r="K352">
        <f>IF(Activity!L357="","",Activity!L357)</f>
        <v>0</v>
      </c>
      <c r="L352" t="str">
        <f>IF(Activity!M357="","",Activity!M357)</f>
        <v/>
      </c>
      <c r="M352" t="str">
        <f>IF(Activity!N357="","",Activity!N357)</f>
        <v/>
      </c>
      <c r="N352" t="str">
        <f>IF(Activity!O357="","",Activity!O357)</f>
        <v/>
      </c>
      <c r="O352" s="127" t="str">
        <f>IF(Activity!P357="","",Activity!P357)</f>
        <v/>
      </c>
      <c r="P352" t="str">
        <f>IF(Activity!Q357="","",Activity!Q357)</f>
        <v/>
      </c>
      <c r="Q352" t="str">
        <f>IF(Activity!V357="","",Activity!V357)</f>
        <v/>
      </c>
    </row>
    <row r="353" spans="1:17" x14ac:dyDescent="0.25">
      <c r="A353">
        <v>11</v>
      </c>
      <c r="B353" t="str">
        <f t="shared" si="5"/>
        <v/>
      </c>
      <c r="C353" s="9"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t="str">
        <f>IF(Activity!K358="","",Activity!K358)</f>
        <v/>
      </c>
      <c r="K353">
        <f>IF(Activity!L358="","",Activity!L358)</f>
        <v>0</v>
      </c>
      <c r="L353" t="str">
        <f>IF(Activity!M358="","",Activity!M358)</f>
        <v/>
      </c>
      <c r="M353" t="str">
        <f>IF(Activity!N358="","",Activity!N358)</f>
        <v/>
      </c>
      <c r="N353" t="str">
        <f>IF(Activity!O358="","",Activity!O358)</f>
        <v/>
      </c>
      <c r="O353" s="127" t="str">
        <f>IF(Activity!P358="","",Activity!P358)</f>
        <v/>
      </c>
      <c r="P353" t="str">
        <f>IF(Activity!Q358="","",Activity!Q358)</f>
        <v/>
      </c>
      <c r="Q353" t="str">
        <f>IF(Activity!V358="","",Activity!V358)</f>
        <v/>
      </c>
    </row>
    <row r="354" spans="1:17" x14ac:dyDescent="0.25">
      <c r="A354">
        <v>11</v>
      </c>
      <c r="B354" t="str">
        <f t="shared" si="5"/>
        <v/>
      </c>
      <c r="C354" s="9"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t="str">
        <f>IF(Activity!K359="","",Activity!K359)</f>
        <v/>
      </c>
      <c r="K354">
        <f>IF(Activity!L359="","",Activity!L359)</f>
        <v>0</v>
      </c>
      <c r="L354" t="str">
        <f>IF(Activity!M359="","",Activity!M359)</f>
        <v/>
      </c>
      <c r="M354" t="str">
        <f>IF(Activity!N359="","",Activity!N359)</f>
        <v/>
      </c>
      <c r="N354" t="str">
        <f>IF(Activity!O359="","",Activity!O359)</f>
        <v/>
      </c>
      <c r="O354" s="127" t="str">
        <f>IF(Activity!P359="","",Activity!P359)</f>
        <v/>
      </c>
      <c r="P354" t="str">
        <f>IF(Activity!Q359="","",Activity!Q359)</f>
        <v/>
      </c>
      <c r="Q354" t="str">
        <f>IF(Activity!V359="","",Activity!V359)</f>
        <v/>
      </c>
    </row>
    <row r="355" spans="1:17" x14ac:dyDescent="0.25">
      <c r="A355">
        <v>11</v>
      </c>
      <c r="B355" t="str">
        <f t="shared" si="5"/>
        <v/>
      </c>
      <c r="C355" s="9"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t="str">
        <f>IF(Activity!K360="","",Activity!K360)</f>
        <v/>
      </c>
      <c r="K355">
        <f>IF(Activity!L360="","",Activity!L360)</f>
        <v>0</v>
      </c>
      <c r="L355" t="str">
        <f>IF(Activity!M360="","",Activity!M360)</f>
        <v/>
      </c>
      <c r="M355" t="str">
        <f>IF(Activity!N360="","",Activity!N360)</f>
        <v/>
      </c>
      <c r="N355" t="str">
        <f>IF(Activity!O360="","",Activity!O360)</f>
        <v/>
      </c>
      <c r="O355" s="127" t="str">
        <f>IF(Activity!P360="","",Activity!P360)</f>
        <v/>
      </c>
      <c r="P355" t="str">
        <f>IF(Activity!Q360="","",Activity!Q360)</f>
        <v/>
      </c>
      <c r="Q355" t="str">
        <f>IF(Activity!V360="","",Activity!V360)</f>
        <v/>
      </c>
    </row>
    <row r="356" spans="1:17" x14ac:dyDescent="0.25">
      <c r="A356">
        <v>11</v>
      </c>
      <c r="B356" t="str">
        <f t="shared" si="5"/>
        <v/>
      </c>
      <c r="C356" s="9"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t="str">
        <f>IF(Activity!K361="","",Activity!K361)</f>
        <v/>
      </c>
      <c r="K356">
        <f>IF(Activity!L361="","",Activity!L361)</f>
        <v>0</v>
      </c>
      <c r="L356" t="str">
        <f>IF(Activity!M361="","",Activity!M361)</f>
        <v/>
      </c>
      <c r="M356" t="str">
        <f>IF(Activity!N361="","",Activity!N361)</f>
        <v/>
      </c>
      <c r="N356" t="str">
        <f>IF(Activity!O361="","",Activity!O361)</f>
        <v/>
      </c>
      <c r="O356" s="127" t="str">
        <f>IF(Activity!P361="","",Activity!P361)</f>
        <v/>
      </c>
      <c r="P356" t="str">
        <f>IF(Activity!Q361="","",Activity!Q361)</f>
        <v/>
      </c>
      <c r="Q356" t="str">
        <f>IF(Activity!V361="","",Activity!V361)</f>
        <v/>
      </c>
    </row>
    <row r="357" spans="1:17" x14ac:dyDescent="0.25">
      <c r="A357">
        <v>11</v>
      </c>
      <c r="B357" t="str">
        <f t="shared" si="5"/>
        <v/>
      </c>
      <c r="C357" s="9"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t="str">
        <f>IF(Activity!K362="","",Activity!K362)</f>
        <v/>
      </c>
      <c r="K357">
        <f>IF(Activity!L362="","",Activity!L362)</f>
        <v>0</v>
      </c>
      <c r="L357" t="str">
        <f>IF(Activity!M362="","",Activity!M362)</f>
        <v/>
      </c>
      <c r="M357" t="str">
        <f>IF(Activity!N362="","",Activity!N362)</f>
        <v/>
      </c>
      <c r="N357" t="str">
        <f>IF(Activity!O362="","",Activity!O362)</f>
        <v/>
      </c>
      <c r="O357" s="127" t="str">
        <f>IF(Activity!P362="","",Activity!P362)</f>
        <v/>
      </c>
      <c r="P357" t="str">
        <f>IF(Activity!Q362="","",Activity!Q362)</f>
        <v/>
      </c>
      <c r="Q357" t="str">
        <f>IF(Activity!V362="","",Activity!V362)</f>
        <v/>
      </c>
    </row>
    <row r="358" spans="1:17" x14ac:dyDescent="0.25">
      <c r="A358">
        <v>11</v>
      </c>
      <c r="B358" t="str">
        <f t="shared" si="5"/>
        <v/>
      </c>
      <c r="C358" s="9"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t="str">
        <f>IF(Activity!K363="","",Activity!K363)</f>
        <v/>
      </c>
      <c r="K358">
        <f>IF(Activity!L363="","",Activity!L363)</f>
        <v>0</v>
      </c>
      <c r="L358" t="str">
        <f>IF(Activity!M363="","",Activity!M363)</f>
        <v/>
      </c>
      <c r="M358" t="str">
        <f>IF(Activity!N363="","",Activity!N363)</f>
        <v/>
      </c>
      <c r="N358" t="str">
        <f>IF(Activity!O363="","",Activity!O363)</f>
        <v/>
      </c>
      <c r="O358" s="127" t="str">
        <f>IF(Activity!P363="","",Activity!P363)</f>
        <v/>
      </c>
      <c r="P358" t="str">
        <f>IF(Activity!Q363="","",Activity!Q363)</f>
        <v/>
      </c>
      <c r="Q358" t="str">
        <f>IF(Activity!V363="","",Activity!V363)</f>
        <v/>
      </c>
    </row>
    <row r="359" spans="1:17" x14ac:dyDescent="0.25">
      <c r="A359">
        <v>11</v>
      </c>
      <c r="B359" t="str">
        <f t="shared" si="5"/>
        <v/>
      </c>
      <c r="C359" s="9"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t="str">
        <f>IF(Activity!K364="","",Activity!K364)</f>
        <v/>
      </c>
      <c r="K359">
        <f>IF(Activity!L364="","",Activity!L364)</f>
        <v>0</v>
      </c>
      <c r="L359" t="str">
        <f>IF(Activity!M364="","",Activity!M364)</f>
        <v/>
      </c>
      <c r="M359" t="str">
        <f>IF(Activity!N364="","",Activity!N364)</f>
        <v/>
      </c>
      <c r="N359" t="str">
        <f>IF(Activity!O364="","",Activity!O364)</f>
        <v/>
      </c>
      <c r="O359" s="127" t="str">
        <f>IF(Activity!P364="","",Activity!P364)</f>
        <v/>
      </c>
      <c r="P359" t="str">
        <f>IF(Activity!Q364="","",Activity!Q364)</f>
        <v/>
      </c>
      <c r="Q359" t="str">
        <f>IF(Activity!V364="","",Activity!V364)</f>
        <v/>
      </c>
    </row>
    <row r="360" spans="1:17" x14ac:dyDescent="0.25">
      <c r="A360">
        <v>11</v>
      </c>
      <c r="B360" t="str">
        <f t="shared" si="5"/>
        <v/>
      </c>
      <c r="C360" s="9"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t="str">
        <f>IF(Activity!K365="","",Activity!K365)</f>
        <v/>
      </c>
      <c r="K360">
        <f>IF(Activity!L365="","",Activity!L365)</f>
        <v>0</v>
      </c>
      <c r="L360" t="str">
        <f>IF(Activity!M365="","",Activity!M365)</f>
        <v/>
      </c>
      <c r="M360" t="str">
        <f>IF(Activity!N365="","",Activity!N365)</f>
        <v/>
      </c>
      <c r="N360" t="str">
        <f>IF(Activity!O365="","",Activity!O365)</f>
        <v/>
      </c>
      <c r="O360" s="127" t="str">
        <f>IF(Activity!P365="","",Activity!P365)</f>
        <v/>
      </c>
      <c r="P360" t="str">
        <f>IF(Activity!Q365="","",Activity!Q365)</f>
        <v/>
      </c>
      <c r="Q360" t="str">
        <f>IF(Activity!V365="","",Activity!V365)</f>
        <v/>
      </c>
    </row>
    <row r="361" spans="1:17" x14ac:dyDescent="0.25">
      <c r="A361">
        <v>11</v>
      </c>
      <c r="B361" t="str">
        <f t="shared" si="5"/>
        <v/>
      </c>
      <c r="C361" s="9"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t="str">
        <f>IF(Activity!K366="","",Activity!K366)</f>
        <v/>
      </c>
      <c r="K361">
        <f>IF(Activity!L366="","",Activity!L366)</f>
        <v>0</v>
      </c>
      <c r="L361" t="str">
        <f>IF(Activity!M366="","",Activity!M366)</f>
        <v/>
      </c>
      <c r="M361" t="str">
        <f>IF(Activity!N366="","",Activity!N366)</f>
        <v/>
      </c>
      <c r="N361" t="str">
        <f>IF(Activity!O366="","",Activity!O366)</f>
        <v/>
      </c>
      <c r="O361" s="127" t="str">
        <f>IF(Activity!P366="","",Activity!P366)</f>
        <v/>
      </c>
      <c r="P361" t="str">
        <f>IF(Activity!Q366="","",Activity!Q366)</f>
        <v/>
      </c>
      <c r="Q361" t="str">
        <f>IF(Activity!V366="","",Activity!V366)</f>
        <v/>
      </c>
    </row>
    <row r="362" spans="1:17" x14ac:dyDescent="0.25">
      <c r="A362">
        <v>11</v>
      </c>
      <c r="B362" t="str">
        <f t="shared" si="5"/>
        <v/>
      </c>
      <c r="C362" s="9"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t="str">
        <f>IF(Activity!K367="","",Activity!K367)</f>
        <v/>
      </c>
      <c r="K362">
        <f>IF(Activity!L367="","",Activity!L367)</f>
        <v>0</v>
      </c>
      <c r="L362" t="str">
        <f>IF(Activity!M367="","",Activity!M367)</f>
        <v/>
      </c>
      <c r="M362" t="str">
        <f>IF(Activity!N367="","",Activity!N367)</f>
        <v/>
      </c>
      <c r="N362" t="str">
        <f>IF(Activity!O367="","",Activity!O367)</f>
        <v/>
      </c>
      <c r="O362" s="127" t="str">
        <f>IF(Activity!P367="","",Activity!P367)</f>
        <v/>
      </c>
      <c r="P362" t="str">
        <f>IF(Activity!Q367="","",Activity!Q367)</f>
        <v/>
      </c>
      <c r="Q362" t="str">
        <f>IF(Activity!V367="","",Activity!V367)</f>
        <v/>
      </c>
    </row>
    <row r="363" spans="1:17" x14ac:dyDescent="0.25">
      <c r="A363">
        <v>11</v>
      </c>
      <c r="B363" t="str">
        <f t="shared" si="5"/>
        <v/>
      </c>
      <c r="C363" s="9"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t="str">
        <f>IF(Activity!K368="","",Activity!K368)</f>
        <v/>
      </c>
      <c r="K363">
        <f>IF(Activity!L368="","",Activity!L368)</f>
        <v>0</v>
      </c>
      <c r="L363" t="str">
        <f>IF(Activity!M368="","",Activity!M368)</f>
        <v/>
      </c>
      <c r="M363" t="str">
        <f>IF(Activity!N368="","",Activity!N368)</f>
        <v/>
      </c>
      <c r="N363" t="str">
        <f>IF(Activity!O368="","",Activity!O368)</f>
        <v/>
      </c>
      <c r="O363" s="127" t="str">
        <f>IF(Activity!P368="","",Activity!P368)</f>
        <v/>
      </c>
      <c r="P363" t="str">
        <f>IF(Activity!Q368="","",Activity!Q368)</f>
        <v/>
      </c>
      <c r="Q363" t="str">
        <f>IF(Activity!V368="","",Activity!V368)</f>
        <v/>
      </c>
    </row>
    <row r="364" spans="1:17" x14ac:dyDescent="0.25">
      <c r="A364">
        <v>11</v>
      </c>
      <c r="B364" t="str">
        <f t="shared" si="5"/>
        <v/>
      </c>
      <c r="C364" s="9"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t="str">
        <f>IF(Activity!K369="","",Activity!K369)</f>
        <v/>
      </c>
      <c r="K364">
        <f>IF(Activity!L369="","",Activity!L369)</f>
        <v>0</v>
      </c>
      <c r="L364" t="str">
        <f>IF(Activity!M369="","",Activity!M369)</f>
        <v/>
      </c>
      <c r="M364" t="str">
        <f>IF(Activity!N369="","",Activity!N369)</f>
        <v/>
      </c>
      <c r="N364" t="str">
        <f>IF(Activity!O369="","",Activity!O369)</f>
        <v/>
      </c>
      <c r="O364" s="127" t="str">
        <f>IF(Activity!P369="","",Activity!P369)</f>
        <v/>
      </c>
      <c r="P364" t="str">
        <f>IF(Activity!Q369="","",Activity!Q369)</f>
        <v/>
      </c>
      <c r="Q364" t="str">
        <f>IF(Activity!V369="","",Activity!V369)</f>
        <v/>
      </c>
    </row>
    <row r="365" spans="1:17" x14ac:dyDescent="0.25">
      <c r="A365">
        <v>11</v>
      </c>
      <c r="B365" t="str">
        <f t="shared" si="5"/>
        <v/>
      </c>
      <c r="C365" s="9"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t="str">
        <f>IF(Activity!K370="","",Activity!K370)</f>
        <v/>
      </c>
      <c r="K365">
        <f>IF(Activity!L370="","",Activity!L370)</f>
        <v>0</v>
      </c>
      <c r="L365" t="str">
        <f>IF(Activity!M370="","",Activity!M370)</f>
        <v/>
      </c>
      <c r="M365" t="str">
        <f>IF(Activity!N370="","",Activity!N370)</f>
        <v/>
      </c>
      <c r="N365" t="str">
        <f>IF(Activity!O370="","",Activity!O370)</f>
        <v/>
      </c>
      <c r="O365" s="127" t="str">
        <f>IF(Activity!P370="","",Activity!P370)</f>
        <v/>
      </c>
      <c r="P365" t="str">
        <f>IF(Activity!Q370="","",Activity!Q370)</f>
        <v/>
      </c>
      <c r="Q365" t="str">
        <f>IF(Activity!V370="","",Activity!V370)</f>
        <v/>
      </c>
    </row>
    <row r="366" spans="1:17" x14ac:dyDescent="0.25">
      <c r="A366">
        <v>11</v>
      </c>
      <c r="B366" t="str">
        <f t="shared" si="5"/>
        <v/>
      </c>
      <c r="C366" s="9"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t="str">
        <f>IF(Activity!K371="","",Activity!K371)</f>
        <v/>
      </c>
      <c r="K366">
        <f>IF(Activity!L371="","",Activity!L371)</f>
        <v>0</v>
      </c>
      <c r="L366" t="str">
        <f>IF(Activity!M371="","",Activity!M371)</f>
        <v/>
      </c>
      <c r="M366" t="str">
        <f>IF(Activity!N371="","",Activity!N371)</f>
        <v/>
      </c>
      <c r="N366" t="str">
        <f>IF(Activity!O371="","",Activity!O371)</f>
        <v/>
      </c>
      <c r="O366" s="127" t="str">
        <f>IF(Activity!P371="","",Activity!P371)</f>
        <v/>
      </c>
      <c r="P366" t="str">
        <f>IF(Activity!Q371="","",Activity!Q371)</f>
        <v/>
      </c>
      <c r="Q366" t="str">
        <f>IF(Activity!V371="","",Activity!V371)</f>
        <v/>
      </c>
    </row>
    <row r="367" spans="1:17" x14ac:dyDescent="0.25">
      <c r="A367">
        <v>11</v>
      </c>
      <c r="B367" t="str">
        <f t="shared" si="5"/>
        <v/>
      </c>
      <c r="C367" s="9"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t="str">
        <f>IF(Activity!K372="","",Activity!K372)</f>
        <v/>
      </c>
      <c r="K367">
        <f>IF(Activity!L372="","",Activity!L372)</f>
        <v>0</v>
      </c>
      <c r="L367" t="str">
        <f>IF(Activity!M372="","",Activity!M372)</f>
        <v/>
      </c>
      <c r="M367" t="str">
        <f>IF(Activity!N372="","",Activity!N372)</f>
        <v/>
      </c>
      <c r="N367" t="str">
        <f>IF(Activity!O372="","",Activity!O372)</f>
        <v/>
      </c>
      <c r="O367" s="127" t="str">
        <f>IF(Activity!P372="","",Activity!P372)</f>
        <v/>
      </c>
      <c r="P367" t="str">
        <f>IF(Activity!Q372="","",Activity!Q372)</f>
        <v/>
      </c>
      <c r="Q367" t="str">
        <f>IF(Activity!V372="","",Activity!V372)</f>
        <v/>
      </c>
    </row>
    <row r="368" spans="1:17" x14ac:dyDescent="0.25">
      <c r="A368">
        <v>11</v>
      </c>
      <c r="B368" t="str">
        <f t="shared" si="5"/>
        <v/>
      </c>
      <c r="C368" s="9"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t="str">
        <f>IF(Activity!K373="","",Activity!K373)</f>
        <v/>
      </c>
      <c r="K368">
        <f>IF(Activity!L373="","",Activity!L373)</f>
        <v>0</v>
      </c>
      <c r="L368" t="str">
        <f>IF(Activity!M373="","",Activity!M373)</f>
        <v/>
      </c>
      <c r="M368" t="str">
        <f>IF(Activity!N373="","",Activity!N373)</f>
        <v/>
      </c>
      <c r="N368" t="str">
        <f>IF(Activity!O373="","",Activity!O373)</f>
        <v/>
      </c>
      <c r="O368" s="127" t="str">
        <f>IF(Activity!P373="","",Activity!P373)</f>
        <v/>
      </c>
      <c r="P368" t="str">
        <f>IF(Activity!Q373="","",Activity!Q373)</f>
        <v/>
      </c>
      <c r="Q368" t="str">
        <f>IF(Activity!V373="","",Activity!V373)</f>
        <v/>
      </c>
    </row>
    <row r="369" spans="1:17" x14ac:dyDescent="0.25">
      <c r="A369">
        <v>11</v>
      </c>
      <c r="B369" t="str">
        <f t="shared" si="5"/>
        <v/>
      </c>
      <c r="C369" s="9"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t="str">
        <f>IF(Activity!K374="","",Activity!K374)</f>
        <v/>
      </c>
      <c r="K369">
        <f>IF(Activity!L374="","",Activity!L374)</f>
        <v>0</v>
      </c>
      <c r="L369" t="str">
        <f>IF(Activity!M374="","",Activity!M374)</f>
        <v/>
      </c>
      <c r="M369" t="str">
        <f>IF(Activity!N374="","",Activity!N374)</f>
        <v/>
      </c>
      <c r="N369" t="str">
        <f>IF(Activity!O374="","",Activity!O374)</f>
        <v/>
      </c>
      <c r="O369" s="127" t="str">
        <f>IF(Activity!P374="","",Activity!P374)</f>
        <v/>
      </c>
      <c r="P369" t="str">
        <f>IF(Activity!Q374="","",Activity!Q374)</f>
        <v/>
      </c>
      <c r="Q369" t="str">
        <f>IF(Activity!V374="","",Activity!V374)</f>
        <v/>
      </c>
    </row>
    <row r="370" spans="1:17" x14ac:dyDescent="0.25">
      <c r="A370">
        <v>11</v>
      </c>
      <c r="B370" t="str">
        <f t="shared" si="5"/>
        <v/>
      </c>
      <c r="C370" s="9"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t="str">
        <f>IF(Activity!K375="","",Activity!K375)</f>
        <v/>
      </c>
      <c r="K370">
        <f>IF(Activity!L375="","",Activity!L375)</f>
        <v>0</v>
      </c>
      <c r="L370" t="str">
        <f>IF(Activity!M375="","",Activity!M375)</f>
        <v/>
      </c>
      <c r="M370" t="str">
        <f>IF(Activity!N375="","",Activity!N375)</f>
        <v/>
      </c>
      <c r="N370" t="str">
        <f>IF(Activity!O375="","",Activity!O375)</f>
        <v/>
      </c>
      <c r="O370" s="127" t="str">
        <f>IF(Activity!P375="","",Activity!P375)</f>
        <v/>
      </c>
      <c r="P370" t="str">
        <f>IF(Activity!Q375="","",Activity!Q375)</f>
        <v/>
      </c>
      <c r="Q370" t="str">
        <f>IF(Activity!V375="","",Activity!V375)</f>
        <v/>
      </c>
    </row>
    <row r="371" spans="1:17" x14ac:dyDescent="0.25">
      <c r="A371">
        <v>11</v>
      </c>
      <c r="B371" t="str">
        <f t="shared" si="5"/>
        <v/>
      </c>
      <c r="C371" s="9"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t="str">
        <f>IF(Activity!K376="","",Activity!K376)</f>
        <v/>
      </c>
      <c r="K371">
        <f>IF(Activity!L376="","",Activity!L376)</f>
        <v>0</v>
      </c>
      <c r="L371" t="str">
        <f>IF(Activity!M376="","",Activity!M376)</f>
        <v/>
      </c>
      <c r="M371" t="str">
        <f>IF(Activity!N376="","",Activity!N376)</f>
        <v/>
      </c>
      <c r="N371" t="str">
        <f>IF(Activity!O376="","",Activity!O376)</f>
        <v/>
      </c>
      <c r="O371" s="127" t="str">
        <f>IF(Activity!P376="","",Activity!P376)</f>
        <v/>
      </c>
      <c r="P371" t="str">
        <f>IF(Activity!Q376="","",Activity!Q376)</f>
        <v/>
      </c>
      <c r="Q371" t="str">
        <f>IF(Activity!V376="","",Activity!V376)</f>
        <v/>
      </c>
    </row>
    <row r="372" spans="1:17" x14ac:dyDescent="0.25">
      <c r="A372">
        <v>11</v>
      </c>
      <c r="B372" t="str">
        <f t="shared" si="5"/>
        <v/>
      </c>
      <c r="C372" s="9"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t="str">
        <f>IF(Activity!K377="","",Activity!K377)</f>
        <v/>
      </c>
      <c r="K372">
        <f>IF(Activity!L377="","",Activity!L377)</f>
        <v>0</v>
      </c>
      <c r="L372" t="str">
        <f>IF(Activity!M377="","",Activity!M377)</f>
        <v/>
      </c>
      <c r="M372" t="str">
        <f>IF(Activity!N377="","",Activity!N377)</f>
        <v/>
      </c>
      <c r="N372" t="str">
        <f>IF(Activity!O377="","",Activity!O377)</f>
        <v/>
      </c>
      <c r="O372" s="127" t="str">
        <f>IF(Activity!P377="","",Activity!P377)</f>
        <v/>
      </c>
      <c r="P372" t="str">
        <f>IF(Activity!Q377="","",Activity!Q377)</f>
        <v/>
      </c>
      <c r="Q372" t="str">
        <f>IF(Activity!V377="","",Activity!V377)</f>
        <v/>
      </c>
    </row>
    <row r="373" spans="1:17" x14ac:dyDescent="0.25">
      <c r="A373">
        <v>11</v>
      </c>
      <c r="B373" t="str">
        <f t="shared" si="5"/>
        <v/>
      </c>
      <c r="C373" s="9"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t="str">
        <f>IF(Activity!K378="","",Activity!K378)</f>
        <v/>
      </c>
      <c r="K373">
        <f>IF(Activity!L378="","",Activity!L378)</f>
        <v>0</v>
      </c>
      <c r="L373" t="str">
        <f>IF(Activity!M378="","",Activity!M378)</f>
        <v/>
      </c>
      <c r="M373" t="str">
        <f>IF(Activity!N378="","",Activity!N378)</f>
        <v/>
      </c>
      <c r="N373" t="str">
        <f>IF(Activity!O378="","",Activity!O378)</f>
        <v/>
      </c>
      <c r="O373" s="127" t="str">
        <f>IF(Activity!P378="","",Activity!P378)</f>
        <v/>
      </c>
      <c r="P373" t="str">
        <f>IF(Activity!Q378="","",Activity!Q378)</f>
        <v/>
      </c>
      <c r="Q373" t="str">
        <f>IF(Activity!V378="","",Activity!V378)</f>
        <v/>
      </c>
    </row>
    <row r="374" spans="1:17" x14ac:dyDescent="0.25">
      <c r="A374">
        <v>11</v>
      </c>
      <c r="B374" t="str">
        <f t="shared" si="5"/>
        <v/>
      </c>
      <c r="C374" s="9"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t="str">
        <f>IF(Activity!K379="","",Activity!K379)</f>
        <v/>
      </c>
      <c r="K374">
        <f>IF(Activity!L379="","",Activity!L379)</f>
        <v>0</v>
      </c>
      <c r="L374" t="str">
        <f>IF(Activity!M379="","",Activity!M379)</f>
        <v/>
      </c>
      <c r="M374" t="str">
        <f>IF(Activity!N379="","",Activity!N379)</f>
        <v/>
      </c>
      <c r="N374" t="str">
        <f>IF(Activity!O379="","",Activity!O379)</f>
        <v/>
      </c>
      <c r="O374" s="127" t="str">
        <f>IF(Activity!P379="","",Activity!P379)</f>
        <v/>
      </c>
      <c r="P374" t="str">
        <f>IF(Activity!Q379="","",Activity!Q379)</f>
        <v/>
      </c>
      <c r="Q374" t="str">
        <f>IF(Activity!V379="","",Activity!V379)</f>
        <v/>
      </c>
    </row>
    <row r="375" spans="1:17" x14ac:dyDescent="0.25">
      <c r="A375">
        <v>11</v>
      </c>
      <c r="B375" t="str">
        <f t="shared" si="5"/>
        <v/>
      </c>
      <c r="C375" s="9"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t="str">
        <f>IF(Activity!K380="","",Activity!K380)</f>
        <v/>
      </c>
      <c r="K375">
        <f>IF(Activity!L380="","",Activity!L380)</f>
        <v>0</v>
      </c>
      <c r="L375" t="str">
        <f>IF(Activity!M380="","",Activity!M380)</f>
        <v/>
      </c>
      <c r="M375" t="str">
        <f>IF(Activity!N380="","",Activity!N380)</f>
        <v/>
      </c>
      <c r="N375" t="str">
        <f>IF(Activity!O380="","",Activity!O380)</f>
        <v/>
      </c>
      <c r="O375" s="127" t="str">
        <f>IF(Activity!P380="","",Activity!P380)</f>
        <v/>
      </c>
      <c r="P375" t="str">
        <f>IF(Activity!Q380="","",Activity!Q380)</f>
        <v/>
      </c>
      <c r="Q375" t="str">
        <f>IF(Activity!V380="","",Activity!V380)</f>
        <v/>
      </c>
    </row>
    <row r="376" spans="1:17" x14ac:dyDescent="0.25">
      <c r="A376">
        <v>11</v>
      </c>
      <c r="B376" t="str">
        <f t="shared" si="5"/>
        <v/>
      </c>
      <c r="C376" s="9"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t="str">
        <f>IF(Activity!K381="","",Activity!K381)</f>
        <v/>
      </c>
      <c r="K376">
        <f>IF(Activity!L381="","",Activity!L381)</f>
        <v>0</v>
      </c>
      <c r="L376" t="str">
        <f>IF(Activity!M381="","",Activity!M381)</f>
        <v/>
      </c>
      <c r="M376" t="str">
        <f>IF(Activity!N381="","",Activity!N381)</f>
        <v/>
      </c>
      <c r="N376" t="str">
        <f>IF(Activity!O381="","",Activity!O381)</f>
        <v/>
      </c>
      <c r="O376" s="127" t="str">
        <f>IF(Activity!P381="","",Activity!P381)</f>
        <v/>
      </c>
      <c r="P376" t="str">
        <f>IF(Activity!Q381="","",Activity!Q381)</f>
        <v/>
      </c>
      <c r="Q376" t="str">
        <f>IF(Activity!V381="","",Activity!V381)</f>
        <v/>
      </c>
    </row>
    <row r="377" spans="1:17" x14ac:dyDescent="0.25">
      <c r="A377">
        <v>11</v>
      </c>
      <c r="B377" t="str">
        <f t="shared" si="5"/>
        <v/>
      </c>
      <c r="C377" s="9"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t="str">
        <f>IF(Activity!K382="","",Activity!K382)</f>
        <v/>
      </c>
      <c r="K377">
        <f>IF(Activity!L382="","",Activity!L382)</f>
        <v>0</v>
      </c>
      <c r="L377" t="str">
        <f>IF(Activity!M382="","",Activity!M382)</f>
        <v/>
      </c>
      <c r="M377" t="str">
        <f>IF(Activity!N382="","",Activity!N382)</f>
        <v/>
      </c>
      <c r="N377" t="str">
        <f>IF(Activity!O382="","",Activity!O382)</f>
        <v/>
      </c>
      <c r="O377" s="127" t="str">
        <f>IF(Activity!P382="","",Activity!P382)</f>
        <v/>
      </c>
      <c r="P377" t="str">
        <f>IF(Activity!Q382="","",Activity!Q382)</f>
        <v/>
      </c>
      <c r="Q377" t="str">
        <f>IF(Activity!V382="","",Activity!V382)</f>
        <v/>
      </c>
    </row>
    <row r="378" spans="1:17" x14ac:dyDescent="0.25">
      <c r="A378">
        <v>11</v>
      </c>
      <c r="B378" t="str">
        <f t="shared" si="5"/>
        <v/>
      </c>
      <c r="C378" s="9"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t="str">
        <f>IF(Activity!K383="","",Activity!K383)</f>
        <v/>
      </c>
      <c r="K378">
        <f>IF(Activity!L383="","",Activity!L383)</f>
        <v>0</v>
      </c>
      <c r="L378" t="str">
        <f>IF(Activity!M383="","",Activity!M383)</f>
        <v/>
      </c>
      <c r="M378" t="str">
        <f>IF(Activity!N383="","",Activity!N383)</f>
        <v/>
      </c>
      <c r="N378" t="str">
        <f>IF(Activity!O383="","",Activity!O383)</f>
        <v/>
      </c>
      <c r="O378" s="127" t="str">
        <f>IF(Activity!P383="","",Activity!P383)</f>
        <v/>
      </c>
      <c r="P378" t="str">
        <f>IF(Activity!Q383="","",Activity!Q383)</f>
        <v/>
      </c>
      <c r="Q378" t="str">
        <f>IF(Activity!V383="","",Activity!V383)</f>
        <v/>
      </c>
    </row>
    <row r="379" spans="1:17" x14ac:dyDescent="0.25">
      <c r="A379">
        <v>11</v>
      </c>
      <c r="B379" t="str">
        <f t="shared" si="5"/>
        <v/>
      </c>
      <c r="C379" s="9"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t="str">
        <f>IF(Activity!K384="","",Activity!K384)</f>
        <v/>
      </c>
      <c r="K379">
        <f>IF(Activity!L384="","",Activity!L384)</f>
        <v>0</v>
      </c>
      <c r="L379" t="str">
        <f>IF(Activity!M384="","",Activity!M384)</f>
        <v/>
      </c>
      <c r="M379" t="str">
        <f>IF(Activity!N384="","",Activity!N384)</f>
        <v/>
      </c>
      <c r="N379" t="str">
        <f>IF(Activity!O384="","",Activity!O384)</f>
        <v/>
      </c>
      <c r="O379" s="127" t="str">
        <f>IF(Activity!P384="","",Activity!P384)</f>
        <v/>
      </c>
      <c r="P379" t="str">
        <f>IF(Activity!Q384="","",Activity!Q384)</f>
        <v/>
      </c>
      <c r="Q379" t="str">
        <f>IF(Activity!V384="","",Activity!V384)</f>
        <v/>
      </c>
    </row>
    <row r="380" spans="1:17" x14ac:dyDescent="0.25">
      <c r="A380">
        <v>11</v>
      </c>
      <c r="B380" t="str">
        <f t="shared" si="5"/>
        <v/>
      </c>
      <c r="C380" s="9"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t="str">
        <f>IF(Activity!K385="","",Activity!K385)</f>
        <v/>
      </c>
      <c r="K380">
        <f>IF(Activity!L385="","",Activity!L385)</f>
        <v>0</v>
      </c>
      <c r="L380" t="str">
        <f>IF(Activity!M385="","",Activity!M385)</f>
        <v/>
      </c>
      <c r="M380" t="str">
        <f>IF(Activity!N385="","",Activity!N385)</f>
        <v/>
      </c>
      <c r="N380" t="str">
        <f>IF(Activity!O385="","",Activity!O385)</f>
        <v/>
      </c>
      <c r="O380" s="127" t="str">
        <f>IF(Activity!P385="","",Activity!P385)</f>
        <v/>
      </c>
      <c r="P380" t="str">
        <f>IF(Activity!Q385="","",Activity!Q385)</f>
        <v/>
      </c>
      <c r="Q380" t="str">
        <f>IF(Activity!V385="","",Activity!V385)</f>
        <v/>
      </c>
    </row>
    <row r="381" spans="1:17" x14ac:dyDescent="0.25">
      <c r="A381">
        <v>11</v>
      </c>
      <c r="B381" t="str">
        <f t="shared" si="5"/>
        <v/>
      </c>
      <c r="C381" s="9"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t="str">
        <f>IF(Activity!K386="","",Activity!K386)</f>
        <v/>
      </c>
      <c r="K381">
        <f>IF(Activity!L386="","",Activity!L386)</f>
        <v>0</v>
      </c>
      <c r="L381" t="str">
        <f>IF(Activity!M386="","",Activity!M386)</f>
        <v/>
      </c>
      <c r="M381" t="str">
        <f>IF(Activity!N386="","",Activity!N386)</f>
        <v/>
      </c>
      <c r="N381" t="str">
        <f>IF(Activity!O386="","",Activity!O386)</f>
        <v/>
      </c>
      <c r="O381" s="127" t="str">
        <f>IF(Activity!P386="","",Activity!P386)</f>
        <v/>
      </c>
      <c r="P381" t="str">
        <f>IF(Activity!Q386="","",Activity!Q386)</f>
        <v/>
      </c>
      <c r="Q381" t="str">
        <f>IF(Activity!V386="","",Activity!V386)</f>
        <v/>
      </c>
    </row>
    <row r="382" spans="1:17" x14ac:dyDescent="0.25">
      <c r="A382">
        <v>11</v>
      </c>
      <c r="B382" t="str">
        <f t="shared" si="5"/>
        <v/>
      </c>
      <c r="C382" s="9"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t="str">
        <f>IF(Activity!K387="","",Activity!K387)</f>
        <v/>
      </c>
      <c r="K382">
        <f>IF(Activity!L387="","",Activity!L387)</f>
        <v>0</v>
      </c>
      <c r="L382" t="str">
        <f>IF(Activity!M387="","",Activity!M387)</f>
        <v/>
      </c>
      <c r="M382" t="str">
        <f>IF(Activity!N387="","",Activity!N387)</f>
        <v/>
      </c>
      <c r="N382" t="str">
        <f>IF(Activity!O387="","",Activity!O387)</f>
        <v/>
      </c>
      <c r="O382" s="127" t="str">
        <f>IF(Activity!P387="","",Activity!P387)</f>
        <v/>
      </c>
      <c r="P382" t="str">
        <f>IF(Activity!Q387="","",Activity!Q387)</f>
        <v/>
      </c>
      <c r="Q382" t="str">
        <f>IF(Activity!V387="","",Activity!V387)</f>
        <v/>
      </c>
    </row>
    <row r="383" spans="1:17" x14ac:dyDescent="0.25">
      <c r="A383">
        <v>11</v>
      </c>
      <c r="B383" t="str">
        <f t="shared" si="5"/>
        <v/>
      </c>
      <c r="C383" s="9"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t="str">
        <f>IF(Activity!K388="","",Activity!K388)</f>
        <v/>
      </c>
      <c r="K383">
        <f>IF(Activity!L388="","",Activity!L388)</f>
        <v>0</v>
      </c>
      <c r="L383" t="str">
        <f>IF(Activity!M388="","",Activity!M388)</f>
        <v/>
      </c>
      <c r="M383" t="str">
        <f>IF(Activity!N388="","",Activity!N388)</f>
        <v/>
      </c>
      <c r="N383" t="str">
        <f>IF(Activity!O388="","",Activity!O388)</f>
        <v/>
      </c>
      <c r="O383" s="127" t="str">
        <f>IF(Activity!P388="","",Activity!P388)</f>
        <v/>
      </c>
      <c r="P383" t="str">
        <f>IF(Activity!Q388="","",Activity!Q388)</f>
        <v/>
      </c>
      <c r="Q383" t="str">
        <f>IF(Activity!V388="","",Activity!V388)</f>
        <v/>
      </c>
    </row>
    <row r="384" spans="1:17" x14ac:dyDescent="0.25">
      <c r="A384">
        <v>11</v>
      </c>
      <c r="B384" t="str">
        <f t="shared" si="5"/>
        <v/>
      </c>
      <c r="C384" s="9"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t="str">
        <f>IF(Activity!K389="","",Activity!K389)</f>
        <v/>
      </c>
      <c r="K384">
        <f>IF(Activity!L389="","",Activity!L389)</f>
        <v>0</v>
      </c>
      <c r="L384" t="str">
        <f>IF(Activity!M389="","",Activity!M389)</f>
        <v/>
      </c>
      <c r="M384" t="str">
        <f>IF(Activity!N389="","",Activity!N389)</f>
        <v/>
      </c>
      <c r="N384" t="str">
        <f>IF(Activity!O389="","",Activity!O389)</f>
        <v/>
      </c>
      <c r="O384" s="127" t="str">
        <f>IF(Activity!P389="","",Activity!P389)</f>
        <v/>
      </c>
      <c r="P384" t="str">
        <f>IF(Activity!Q389="","",Activity!Q389)</f>
        <v/>
      </c>
      <c r="Q384" t="str">
        <f>IF(Activity!V389="","",Activity!V389)</f>
        <v/>
      </c>
    </row>
    <row r="385" spans="1:17" x14ac:dyDescent="0.25">
      <c r="A385">
        <v>11</v>
      </c>
      <c r="B385" t="str">
        <f t="shared" si="5"/>
        <v/>
      </c>
      <c r="C385" s="9"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t="str">
        <f>IF(Activity!K390="","",Activity!K390)</f>
        <v/>
      </c>
      <c r="K385">
        <f>IF(Activity!L390="","",Activity!L390)</f>
        <v>0</v>
      </c>
      <c r="L385" t="str">
        <f>IF(Activity!M390="","",Activity!M390)</f>
        <v/>
      </c>
      <c r="M385" t="str">
        <f>IF(Activity!N390="","",Activity!N390)</f>
        <v/>
      </c>
      <c r="N385" t="str">
        <f>IF(Activity!O390="","",Activity!O390)</f>
        <v/>
      </c>
      <c r="O385" s="127" t="str">
        <f>IF(Activity!P390="","",Activity!P390)</f>
        <v/>
      </c>
      <c r="P385" t="str">
        <f>IF(Activity!Q390="","",Activity!Q390)</f>
        <v/>
      </c>
      <c r="Q385" t="str">
        <f>IF(Activity!V390="","",Activity!V390)</f>
        <v/>
      </c>
    </row>
    <row r="386" spans="1:17" x14ac:dyDescent="0.25">
      <c r="A386">
        <v>11</v>
      </c>
      <c r="B386" t="str">
        <f t="shared" si="5"/>
        <v/>
      </c>
      <c r="C386" s="9"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t="str">
        <f>IF(Activity!K391="","",Activity!K391)</f>
        <v/>
      </c>
      <c r="K386">
        <f>IF(Activity!L391="","",Activity!L391)</f>
        <v>0</v>
      </c>
      <c r="L386" t="str">
        <f>IF(Activity!M391="","",Activity!M391)</f>
        <v/>
      </c>
      <c r="M386" t="str">
        <f>IF(Activity!N391="","",Activity!N391)</f>
        <v/>
      </c>
      <c r="N386" t="str">
        <f>IF(Activity!O391="","",Activity!O391)</f>
        <v/>
      </c>
      <c r="O386" s="127" t="str">
        <f>IF(Activity!P391="","",Activity!P391)</f>
        <v/>
      </c>
      <c r="P386" t="str">
        <f>IF(Activity!Q391="","",Activity!Q391)</f>
        <v/>
      </c>
      <c r="Q386" t="str">
        <f>IF(Activity!V391="","",Activity!V391)</f>
        <v/>
      </c>
    </row>
    <row r="387" spans="1:17" x14ac:dyDescent="0.25">
      <c r="A387">
        <v>11</v>
      </c>
      <c r="B387" t="str">
        <f t="shared" si="5"/>
        <v/>
      </c>
      <c r="C387" s="9"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t="str">
        <f>IF(Activity!K392="","",Activity!K392)</f>
        <v/>
      </c>
      <c r="K387">
        <f>IF(Activity!L392="","",Activity!L392)</f>
        <v>0</v>
      </c>
      <c r="L387" t="str">
        <f>IF(Activity!M392="","",Activity!M392)</f>
        <v/>
      </c>
      <c r="M387" t="str">
        <f>IF(Activity!N392="","",Activity!N392)</f>
        <v/>
      </c>
      <c r="N387" t="str">
        <f>IF(Activity!O392="","",Activity!O392)</f>
        <v/>
      </c>
      <c r="O387" s="127" t="str">
        <f>IF(Activity!P392="","",Activity!P392)</f>
        <v/>
      </c>
      <c r="P387" t="str">
        <f>IF(Activity!Q392="","",Activity!Q392)</f>
        <v/>
      </c>
      <c r="Q387" t="str">
        <f>IF(Activity!V392="","",Activity!V392)</f>
        <v/>
      </c>
    </row>
    <row r="388" spans="1:17" x14ac:dyDescent="0.25">
      <c r="A388">
        <v>11</v>
      </c>
      <c r="B388" t="str">
        <f t="shared" si="5"/>
        <v/>
      </c>
      <c r="C388" s="9"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t="str">
        <f>IF(Activity!K393="","",Activity!K393)</f>
        <v/>
      </c>
      <c r="K388">
        <f>IF(Activity!L393="","",Activity!L393)</f>
        <v>0</v>
      </c>
      <c r="L388" t="str">
        <f>IF(Activity!M393="","",Activity!M393)</f>
        <v/>
      </c>
      <c r="M388" t="str">
        <f>IF(Activity!N393="","",Activity!N393)</f>
        <v/>
      </c>
      <c r="N388" t="str">
        <f>IF(Activity!O393="","",Activity!O393)</f>
        <v/>
      </c>
      <c r="O388" s="127" t="str">
        <f>IF(Activity!P393="","",Activity!P393)</f>
        <v/>
      </c>
      <c r="P388" t="str">
        <f>IF(Activity!Q393="","",Activity!Q393)</f>
        <v/>
      </c>
      <c r="Q388" t="str">
        <f>IF(Activity!V393="","",Activity!V393)</f>
        <v/>
      </c>
    </row>
    <row r="389" spans="1:17" x14ac:dyDescent="0.25">
      <c r="A389">
        <v>11</v>
      </c>
      <c r="B389" t="str">
        <f t="shared" si="5"/>
        <v/>
      </c>
      <c r="C389" s="9"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t="str">
        <f>IF(Activity!K394="","",Activity!K394)</f>
        <v/>
      </c>
      <c r="K389">
        <f>IF(Activity!L394="","",Activity!L394)</f>
        <v>0</v>
      </c>
      <c r="L389" t="str">
        <f>IF(Activity!M394="","",Activity!M394)</f>
        <v/>
      </c>
      <c r="M389" t="str">
        <f>IF(Activity!N394="","",Activity!N394)</f>
        <v/>
      </c>
      <c r="N389" t="str">
        <f>IF(Activity!O394="","",Activity!O394)</f>
        <v/>
      </c>
      <c r="O389" s="127" t="str">
        <f>IF(Activity!P394="","",Activity!P394)</f>
        <v/>
      </c>
      <c r="P389" t="str">
        <f>IF(Activity!Q394="","",Activity!Q394)</f>
        <v/>
      </c>
      <c r="Q389" t="str">
        <f>IF(Activity!V394="","",Activity!V394)</f>
        <v/>
      </c>
    </row>
    <row r="390" spans="1:17" x14ac:dyDescent="0.25">
      <c r="A390">
        <v>11</v>
      </c>
      <c r="B390" t="str">
        <f t="shared" si="5"/>
        <v/>
      </c>
      <c r="C390" s="9"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t="str">
        <f>IF(Activity!K395="","",Activity!K395)</f>
        <v/>
      </c>
      <c r="K390">
        <f>IF(Activity!L395="","",Activity!L395)</f>
        <v>0</v>
      </c>
      <c r="L390" t="str">
        <f>IF(Activity!M395="","",Activity!M395)</f>
        <v/>
      </c>
      <c r="M390" t="str">
        <f>IF(Activity!N395="","",Activity!N395)</f>
        <v/>
      </c>
      <c r="N390" t="str">
        <f>IF(Activity!O395="","",Activity!O395)</f>
        <v/>
      </c>
      <c r="O390" s="127" t="str">
        <f>IF(Activity!P395="","",Activity!P395)</f>
        <v/>
      </c>
      <c r="P390" t="str">
        <f>IF(Activity!Q395="","",Activity!Q395)</f>
        <v/>
      </c>
      <c r="Q390" t="str">
        <f>IF(Activity!V395="","",Activity!V395)</f>
        <v/>
      </c>
    </row>
    <row r="391" spans="1:17" x14ac:dyDescent="0.25">
      <c r="A391">
        <v>11</v>
      </c>
      <c r="B391" t="str">
        <f t="shared" ref="B391:B454" si="6">IF(C391="","",B$1)</f>
        <v/>
      </c>
      <c r="C391" s="9"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t="str">
        <f>IF(Activity!K396="","",Activity!K396)</f>
        <v/>
      </c>
      <c r="K391">
        <f>IF(Activity!L396="","",Activity!L396)</f>
        <v>0</v>
      </c>
      <c r="L391" t="str">
        <f>IF(Activity!M396="","",Activity!M396)</f>
        <v/>
      </c>
      <c r="M391" t="str">
        <f>IF(Activity!N396="","",Activity!N396)</f>
        <v/>
      </c>
      <c r="N391" t="str">
        <f>IF(Activity!O396="","",Activity!O396)</f>
        <v/>
      </c>
      <c r="O391" s="127" t="str">
        <f>IF(Activity!P396="","",Activity!P396)</f>
        <v/>
      </c>
      <c r="P391" t="str">
        <f>IF(Activity!Q396="","",Activity!Q396)</f>
        <v/>
      </c>
      <c r="Q391" t="str">
        <f>IF(Activity!V396="","",Activity!V396)</f>
        <v/>
      </c>
    </row>
    <row r="392" spans="1:17" x14ac:dyDescent="0.25">
      <c r="A392">
        <v>11</v>
      </c>
      <c r="B392" t="str">
        <f t="shared" si="6"/>
        <v/>
      </c>
      <c r="C392" s="9"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t="str">
        <f>IF(Activity!K397="","",Activity!K397)</f>
        <v/>
      </c>
      <c r="K392">
        <f>IF(Activity!L397="","",Activity!L397)</f>
        <v>0</v>
      </c>
      <c r="L392" t="str">
        <f>IF(Activity!M397="","",Activity!M397)</f>
        <v/>
      </c>
      <c r="M392" t="str">
        <f>IF(Activity!N397="","",Activity!N397)</f>
        <v/>
      </c>
      <c r="N392" t="str">
        <f>IF(Activity!O397="","",Activity!O397)</f>
        <v/>
      </c>
      <c r="O392" s="127" t="str">
        <f>IF(Activity!P397="","",Activity!P397)</f>
        <v/>
      </c>
      <c r="P392" t="str">
        <f>IF(Activity!Q397="","",Activity!Q397)</f>
        <v/>
      </c>
      <c r="Q392" t="str">
        <f>IF(Activity!V397="","",Activity!V397)</f>
        <v/>
      </c>
    </row>
    <row r="393" spans="1:17" x14ac:dyDescent="0.25">
      <c r="A393">
        <v>11</v>
      </c>
      <c r="B393" t="str">
        <f t="shared" si="6"/>
        <v/>
      </c>
      <c r="C393" s="9"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t="str">
        <f>IF(Activity!K398="","",Activity!K398)</f>
        <v/>
      </c>
      <c r="K393">
        <f>IF(Activity!L398="","",Activity!L398)</f>
        <v>0</v>
      </c>
      <c r="L393" t="str">
        <f>IF(Activity!M398="","",Activity!M398)</f>
        <v/>
      </c>
      <c r="M393" t="str">
        <f>IF(Activity!N398="","",Activity!N398)</f>
        <v/>
      </c>
      <c r="N393" t="str">
        <f>IF(Activity!O398="","",Activity!O398)</f>
        <v/>
      </c>
      <c r="O393" s="127" t="str">
        <f>IF(Activity!P398="","",Activity!P398)</f>
        <v/>
      </c>
      <c r="P393" t="str">
        <f>IF(Activity!Q398="","",Activity!Q398)</f>
        <v/>
      </c>
      <c r="Q393" t="str">
        <f>IF(Activity!V398="","",Activity!V398)</f>
        <v/>
      </c>
    </row>
    <row r="394" spans="1:17" x14ac:dyDescent="0.25">
      <c r="A394">
        <v>11</v>
      </c>
      <c r="B394" t="str">
        <f t="shared" si="6"/>
        <v/>
      </c>
      <c r="C394" s="9"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t="str">
        <f>IF(Activity!K399="","",Activity!K399)</f>
        <v/>
      </c>
      <c r="K394">
        <f>IF(Activity!L399="","",Activity!L399)</f>
        <v>0</v>
      </c>
      <c r="L394" t="str">
        <f>IF(Activity!M399="","",Activity!M399)</f>
        <v/>
      </c>
      <c r="M394" t="str">
        <f>IF(Activity!N399="","",Activity!N399)</f>
        <v/>
      </c>
      <c r="N394" t="str">
        <f>IF(Activity!O399="","",Activity!O399)</f>
        <v/>
      </c>
      <c r="O394" s="127" t="str">
        <f>IF(Activity!P399="","",Activity!P399)</f>
        <v/>
      </c>
      <c r="P394" t="str">
        <f>IF(Activity!Q399="","",Activity!Q399)</f>
        <v/>
      </c>
      <c r="Q394" t="str">
        <f>IF(Activity!V399="","",Activity!V399)</f>
        <v/>
      </c>
    </row>
    <row r="395" spans="1:17" x14ac:dyDescent="0.25">
      <c r="A395">
        <v>11</v>
      </c>
      <c r="B395" t="str">
        <f t="shared" si="6"/>
        <v/>
      </c>
      <c r="C395" s="9"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t="str">
        <f>IF(Activity!K400="","",Activity!K400)</f>
        <v/>
      </c>
      <c r="K395">
        <f>IF(Activity!L400="","",Activity!L400)</f>
        <v>0</v>
      </c>
      <c r="L395" t="str">
        <f>IF(Activity!M400="","",Activity!M400)</f>
        <v/>
      </c>
      <c r="M395" t="str">
        <f>IF(Activity!N400="","",Activity!N400)</f>
        <v/>
      </c>
      <c r="N395" t="str">
        <f>IF(Activity!O400="","",Activity!O400)</f>
        <v/>
      </c>
      <c r="O395" s="127" t="str">
        <f>IF(Activity!P400="","",Activity!P400)</f>
        <v/>
      </c>
      <c r="P395" t="str">
        <f>IF(Activity!Q400="","",Activity!Q400)</f>
        <v/>
      </c>
      <c r="Q395" t="str">
        <f>IF(Activity!V400="","",Activity!V400)</f>
        <v/>
      </c>
    </row>
    <row r="396" spans="1:17" x14ac:dyDescent="0.25">
      <c r="A396">
        <v>11</v>
      </c>
      <c r="B396" t="str">
        <f t="shared" si="6"/>
        <v/>
      </c>
      <c r="C396" s="9"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t="str">
        <f>IF(Activity!K401="","",Activity!K401)</f>
        <v/>
      </c>
      <c r="K396">
        <f>IF(Activity!L401="","",Activity!L401)</f>
        <v>0</v>
      </c>
      <c r="L396" t="str">
        <f>IF(Activity!M401="","",Activity!M401)</f>
        <v/>
      </c>
      <c r="M396" t="str">
        <f>IF(Activity!N401="","",Activity!N401)</f>
        <v/>
      </c>
      <c r="N396" t="str">
        <f>IF(Activity!O401="","",Activity!O401)</f>
        <v/>
      </c>
      <c r="O396" s="127" t="str">
        <f>IF(Activity!P401="","",Activity!P401)</f>
        <v/>
      </c>
      <c r="P396" t="str">
        <f>IF(Activity!Q401="","",Activity!Q401)</f>
        <v/>
      </c>
      <c r="Q396" t="str">
        <f>IF(Activity!V401="","",Activity!V401)</f>
        <v/>
      </c>
    </row>
    <row r="397" spans="1:17" x14ac:dyDescent="0.25">
      <c r="A397">
        <v>11</v>
      </c>
      <c r="B397" t="str">
        <f t="shared" si="6"/>
        <v/>
      </c>
      <c r="C397" s="9"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t="str">
        <f>IF(Activity!K402="","",Activity!K402)</f>
        <v/>
      </c>
      <c r="K397">
        <f>IF(Activity!L402="","",Activity!L402)</f>
        <v>0</v>
      </c>
      <c r="L397" t="str">
        <f>IF(Activity!M402="","",Activity!M402)</f>
        <v/>
      </c>
      <c r="M397" t="str">
        <f>IF(Activity!N402="","",Activity!N402)</f>
        <v/>
      </c>
      <c r="N397" t="str">
        <f>IF(Activity!O402="","",Activity!O402)</f>
        <v/>
      </c>
      <c r="O397" s="127" t="str">
        <f>IF(Activity!P402="","",Activity!P402)</f>
        <v/>
      </c>
      <c r="P397" t="str">
        <f>IF(Activity!Q402="","",Activity!Q402)</f>
        <v/>
      </c>
      <c r="Q397" t="str">
        <f>IF(Activity!V402="","",Activity!V402)</f>
        <v/>
      </c>
    </row>
    <row r="398" spans="1:17" x14ac:dyDescent="0.25">
      <c r="A398">
        <v>11</v>
      </c>
      <c r="B398" t="str">
        <f t="shared" si="6"/>
        <v/>
      </c>
      <c r="C398" s="9"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t="str">
        <f>IF(Activity!K403="","",Activity!K403)</f>
        <v/>
      </c>
      <c r="K398">
        <f>IF(Activity!L403="","",Activity!L403)</f>
        <v>0</v>
      </c>
      <c r="L398" t="str">
        <f>IF(Activity!M403="","",Activity!M403)</f>
        <v/>
      </c>
      <c r="M398" t="str">
        <f>IF(Activity!N403="","",Activity!N403)</f>
        <v/>
      </c>
      <c r="N398" t="str">
        <f>IF(Activity!O403="","",Activity!O403)</f>
        <v/>
      </c>
      <c r="O398" s="127" t="str">
        <f>IF(Activity!P403="","",Activity!P403)</f>
        <v/>
      </c>
      <c r="P398" t="str">
        <f>IF(Activity!Q403="","",Activity!Q403)</f>
        <v/>
      </c>
      <c r="Q398" t="str">
        <f>IF(Activity!V403="","",Activity!V403)</f>
        <v/>
      </c>
    </row>
    <row r="399" spans="1:17" x14ac:dyDescent="0.25">
      <c r="A399">
        <v>11</v>
      </c>
      <c r="B399" t="str">
        <f t="shared" si="6"/>
        <v/>
      </c>
      <c r="C399" s="9"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t="str">
        <f>IF(Activity!K404="","",Activity!K404)</f>
        <v/>
      </c>
      <c r="K399">
        <f>IF(Activity!L404="","",Activity!L404)</f>
        <v>0</v>
      </c>
      <c r="L399" t="str">
        <f>IF(Activity!M404="","",Activity!M404)</f>
        <v/>
      </c>
      <c r="M399" t="str">
        <f>IF(Activity!N404="","",Activity!N404)</f>
        <v/>
      </c>
      <c r="N399" t="str">
        <f>IF(Activity!O404="","",Activity!O404)</f>
        <v/>
      </c>
      <c r="O399" s="127" t="str">
        <f>IF(Activity!P404="","",Activity!P404)</f>
        <v/>
      </c>
      <c r="P399" t="str">
        <f>IF(Activity!Q404="","",Activity!Q404)</f>
        <v/>
      </c>
      <c r="Q399" t="str">
        <f>IF(Activity!V404="","",Activity!V404)</f>
        <v/>
      </c>
    </row>
    <row r="400" spans="1:17" x14ac:dyDescent="0.25">
      <c r="A400">
        <v>11</v>
      </c>
      <c r="B400" t="str">
        <f t="shared" si="6"/>
        <v/>
      </c>
      <c r="C400" s="9"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t="str">
        <f>IF(Activity!K405="","",Activity!K405)</f>
        <v/>
      </c>
      <c r="K400">
        <f>IF(Activity!L405="","",Activity!L405)</f>
        <v>0</v>
      </c>
      <c r="L400" t="str">
        <f>IF(Activity!M405="","",Activity!M405)</f>
        <v/>
      </c>
      <c r="M400" t="str">
        <f>IF(Activity!N405="","",Activity!N405)</f>
        <v/>
      </c>
      <c r="N400" t="str">
        <f>IF(Activity!O405="","",Activity!O405)</f>
        <v/>
      </c>
      <c r="O400" s="127" t="str">
        <f>IF(Activity!P405="","",Activity!P405)</f>
        <v/>
      </c>
      <c r="P400" t="str">
        <f>IF(Activity!Q405="","",Activity!Q405)</f>
        <v/>
      </c>
      <c r="Q400" t="str">
        <f>IF(Activity!V405="","",Activity!V405)</f>
        <v/>
      </c>
    </row>
    <row r="401" spans="1:17" x14ac:dyDescent="0.25">
      <c r="A401">
        <v>11</v>
      </c>
      <c r="B401" t="str">
        <f t="shared" si="6"/>
        <v/>
      </c>
      <c r="C401" s="9"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t="str">
        <f>IF(Activity!K406="","",Activity!K406)</f>
        <v/>
      </c>
      <c r="K401">
        <f>IF(Activity!L406="","",Activity!L406)</f>
        <v>0</v>
      </c>
      <c r="L401" t="str">
        <f>IF(Activity!M406="","",Activity!M406)</f>
        <v/>
      </c>
      <c r="M401" t="str">
        <f>IF(Activity!N406="","",Activity!N406)</f>
        <v/>
      </c>
      <c r="N401" t="str">
        <f>IF(Activity!O406="","",Activity!O406)</f>
        <v/>
      </c>
      <c r="O401" s="127" t="str">
        <f>IF(Activity!P406="","",Activity!P406)</f>
        <v/>
      </c>
      <c r="P401" t="str">
        <f>IF(Activity!Q406="","",Activity!Q406)</f>
        <v/>
      </c>
      <c r="Q401" t="str">
        <f>IF(Activity!V406="","",Activity!V406)</f>
        <v/>
      </c>
    </row>
    <row r="402" spans="1:17" x14ac:dyDescent="0.25">
      <c r="A402">
        <v>11</v>
      </c>
      <c r="B402" t="str">
        <f t="shared" si="6"/>
        <v/>
      </c>
      <c r="C402" s="9"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t="str">
        <f>IF(Activity!K407="","",Activity!K407)</f>
        <v/>
      </c>
      <c r="K402">
        <f>IF(Activity!L407="","",Activity!L407)</f>
        <v>0</v>
      </c>
      <c r="L402" t="str">
        <f>IF(Activity!M407="","",Activity!M407)</f>
        <v/>
      </c>
      <c r="M402" t="str">
        <f>IF(Activity!N407="","",Activity!N407)</f>
        <v/>
      </c>
      <c r="N402" t="str">
        <f>IF(Activity!O407="","",Activity!O407)</f>
        <v/>
      </c>
      <c r="O402" s="127" t="str">
        <f>IF(Activity!P407="","",Activity!P407)</f>
        <v/>
      </c>
      <c r="P402" t="str">
        <f>IF(Activity!Q407="","",Activity!Q407)</f>
        <v/>
      </c>
      <c r="Q402" t="str">
        <f>IF(Activity!V407="","",Activity!V407)</f>
        <v/>
      </c>
    </row>
    <row r="403" spans="1:17" x14ac:dyDescent="0.25">
      <c r="A403">
        <v>11</v>
      </c>
      <c r="B403" t="str">
        <f t="shared" si="6"/>
        <v/>
      </c>
      <c r="C403" s="9"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t="str">
        <f>IF(Activity!K408="","",Activity!K408)</f>
        <v/>
      </c>
      <c r="K403">
        <f>IF(Activity!L408="","",Activity!L408)</f>
        <v>0</v>
      </c>
      <c r="L403" t="str">
        <f>IF(Activity!M408="","",Activity!M408)</f>
        <v/>
      </c>
      <c r="M403" t="str">
        <f>IF(Activity!N408="","",Activity!N408)</f>
        <v/>
      </c>
      <c r="N403" t="str">
        <f>IF(Activity!O408="","",Activity!O408)</f>
        <v/>
      </c>
      <c r="O403" s="127" t="str">
        <f>IF(Activity!P408="","",Activity!P408)</f>
        <v/>
      </c>
      <c r="P403" t="str">
        <f>IF(Activity!Q408="","",Activity!Q408)</f>
        <v/>
      </c>
      <c r="Q403" t="str">
        <f>IF(Activity!V408="","",Activity!V408)</f>
        <v/>
      </c>
    </row>
    <row r="404" spans="1:17" x14ac:dyDescent="0.25">
      <c r="A404">
        <v>11</v>
      </c>
      <c r="B404" t="str">
        <f t="shared" si="6"/>
        <v/>
      </c>
      <c r="C404" s="9"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t="str">
        <f>IF(Activity!K409="","",Activity!K409)</f>
        <v/>
      </c>
      <c r="K404">
        <f>IF(Activity!L409="","",Activity!L409)</f>
        <v>0</v>
      </c>
      <c r="L404" t="str">
        <f>IF(Activity!M409="","",Activity!M409)</f>
        <v/>
      </c>
      <c r="M404" t="str">
        <f>IF(Activity!N409="","",Activity!N409)</f>
        <v/>
      </c>
      <c r="N404" t="str">
        <f>IF(Activity!O409="","",Activity!O409)</f>
        <v/>
      </c>
      <c r="O404" s="127" t="str">
        <f>IF(Activity!P409="","",Activity!P409)</f>
        <v/>
      </c>
      <c r="P404" t="str">
        <f>IF(Activity!Q409="","",Activity!Q409)</f>
        <v/>
      </c>
      <c r="Q404" t="str">
        <f>IF(Activity!V409="","",Activity!V409)</f>
        <v/>
      </c>
    </row>
    <row r="405" spans="1:17" x14ac:dyDescent="0.25">
      <c r="A405">
        <v>11</v>
      </c>
      <c r="B405" t="str">
        <f t="shared" si="6"/>
        <v/>
      </c>
      <c r="C405" s="9"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t="str">
        <f>IF(Activity!K410="","",Activity!K410)</f>
        <v/>
      </c>
      <c r="K405">
        <f>IF(Activity!L410="","",Activity!L410)</f>
        <v>0</v>
      </c>
      <c r="L405" t="str">
        <f>IF(Activity!M410="","",Activity!M410)</f>
        <v/>
      </c>
      <c r="M405" t="str">
        <f>IF(Activity!N410="","",Activity!N410)</f>
        <v/>
      </c>
      <c r="N405" t="str">
        <f>IF(Activity!O410="","",Activity!O410)</f>
        <v/>
      </c>
      <c r="O405" s="127" t="str">
        <f>IF(Activity!P410="","",Activity!P410)</f>
        <v/>
      </c>
      <c r="P405" t="str">
        <f>IF(Activity!Q410="","",Activity!Q410)</f>
        <v/>
      </c>
      <c r="Q405" t="str">
        <f>IF(Activity!V410="","",Activity!V410)</f>
        <v/>
      </c>
    </row>
    <row r="406" spans="1:17" x14ac:dyDescent="0.25">
      <c r="A406">
        <v>11</v>
      </c>
      <c r="B406" t="str">
        <f t="shared" si="6"/>
        <v/>
      </c>
      <c r="C406" s="9"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t="str">
        <f>IF(Activity!K411="","",Activity!K411)</f>
        <v/>
      </c>
      <c r="K406">
        <f>IF(Activity!L411="","",Activity!L411)</f>
        <v>0</v>
      </c>
      <c r="L406" t="str">
        <f>IF(Activity!M411="","",Activity!M411)</f>
        <v/>
      </c>
      <c r="M406" t="str">
        <f>IF(Activity!N411="","",Activity!N411)</f>
        <v/>
      </c>
      <c r="N406" t="str">
        <f>IF(Activity!O411="","",Activity!O411)</f>
        <v/>
      </c>
      <c r="O406" s="127" t="str">
        <f>IF(Activity!P411="","",Activity!P411)</f>
        <v/>
      </c>
      <c r="P406" t="str">
        <f>IF(Activity!Q411="","",Activity!Q411)</f>
        <v/>
      </c>
      <c r="Q406" t="str">
        <f>IF(Activity!V411="","",Activity!V411)</f>
        <v/>
      </c>
    </row>
    <row r="407" spans="1:17" x14ac:dyDescent="0.25">
      <c r="A407">
        <v>11</v>
      </c>
      <c r="B407" t="str">
        <f t="shared" si="6"/>
        <v/>
      </c>
      <c r="C407" s="9"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t="str">
        <f>IF(Activity!K412="","",Activity!K412)</f>
        <v/>
      </c>
      <c r="K407">
        <f>IF(Activity!L412="","",Activity!L412)</f>
        <v>0</v>
      </c>
      <c r="L407" t="str">
        <f>IF(Activity!M412="","",Activity!M412)</f>
        <v/>
      </c>
      <c r="M407" t="str">
        <f>IF(Activity!N412="","",Activity!N412)</f>
        <v/>
      </c>
      <c r="N407" t="str">
        <f>IF(Activity!O412="","",Activity!O412)</f>
        <v/>
      </c>
      <c r="O407" s="127" t="str">
        <f>IF(Activity!P412="","",Activity!P412)</f>
        <v/>
      </c>
      <c r="P407" t="str">
        <f>IF(Activity!Q412="","",Activity!Q412)</f>
        <v/>
      </c>
      <c r="Q407" t="str">
        <f>IF(Activity!V412="","",Activity!V412)</f>
        <v/>
      </c>
    </row>
    <row r="408" spans="1:17" x14ac:dyDescent="0.25">
      <c r="A408">
        <v>11</v>
      </c>
      <c r="B408" t="str">
        <f t="shared" si="6"/>
        <v/>
      </c>
      <c r="C408" s="9"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t="str">
        <f>IF(Activity!K413="","",Activity!K413)</f>
        <v/>
      </c>
      <c r="K408">
        <f>IF(Activity!L413="","",Activity!L413)</f>
        <v>0</v>
      </c>
      <c r="L408" t="str">
        <f>IF(Activity!M413="","",Activity!M413)</f>
        <v/>
      </c>
      <c r="M408" t="str">
        <f>IF(Activity!N413="","",Activity!N413)</f>
        <v/>
      </c>
      <c r="N408" t="str">
        <f>IF(Activity!O413="","",Activity!O413)</f>
        <v/>
      </c>
      <c r="O408" s="127" t="str">
        <f>IF(Activity!P413="","",Activity!P413)</f>
        <v/>
      </c>
      <c r="P408" t="str">
        <f>IF(Activity!Q413="","",Activity!Q413)</f>
        <v/>
      </c>
      <c r="Q408" t="str">
        <f>IF(Activity!V413="","",Activity!V413)</f>
        <v/>
      </c>
    </row>
    <row r="409" spans="1:17" x14ac:dyDescent="0.25">
      <c r="A409">
        <v>11</v>
      </c>
      <c r="B409" t="str">
        <f t="shared" si="6"/>
        <v/>
      </c>
      <c r="C409" s="9"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t="str">
        <f>IF(Activity!K414="","",Activity!K414)</f>
        <v/>
      </c>
      <c r="K409">
        <f>IF(Activity!L414="","",Activity!L414)</f>
        <v>0</v>
      </c>
      <c r="L409" t="str">
        <f>IF(Activity!M414="","",Activity!M414)</f>
        <v/>
      </c>
      <c r="M409" t="str">
        <f>IF(Activity!N414="","",Activity!N414)</f>
        <v/>
      </c>
      <c r="N409" t="str">
        <f>IF(Activity!O414="","",Activity!O414)</f>
        <v/>
      </c>
      <c r="O409" s="127" t="str">
        <f>IF(Activity!P414="","",Activity!P414)</f>
        <v/>
      </c>
      <c r="P409" t="str">
        <f>IF(Activity!Q414="","",Activity!Q414)</f>
        <v/>
      </c>
      <c r="Q409" t="str">
        <f>IF(Activity!V414="","",Activity!V414)</f>
        <v/>
      </c>
    </row>
    <row r="410" spans="1:17" x14ac:dyDescent="0.25">
      <c r="A410">
        <v>11</v>
      </c>
      <c r="B410" t="str">
        <f t="shared" si="6"/>
        <v/>
      </c>
      <c r="C410" s="9"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t="str">
        <f>IF(Activity!K415="","",Activity!K415)</f>
        <v/>
      </c>
      <c r="K410">
        <f>IF(Activity!L415="","",Activity!L415)</f>
        <v>0</v>
      </c>
      <c r="L410" t="str">
        <f>IF(Activity!M415="","",Activity!M415)</f>
        <v/>
      </c>
      <c r="M410" t="str">
        <f>IF(Activity!N415="","",Activity!N415)</f>
        <v/>
      </c>
      <c r="N410" t="str">
        <f>IF(Activity!O415="","",Activity!O415)</f>
        <v/>
      </c>
      <c r="O410" s="127" t="str">
        <f>IF(Activity!P415="","",Activity!P415)</f>
        <v/>
      </c>
      <c r="P410" t="str">
        <f>IF(Activity!Q415="","",Activity!Q415)</f>
        <v/>
      </c>
      <c r="Q410" t="str">
        <f>IF(Activity!V415="","",Activity!V415)</f>
        <v/>
      </c>
    </row>
    <row r="411" spans="1:17" x14ac:dyDescent="0.25">
      <c r="A411">
        <v>11</v>
      </c>
      <c r="B411" t="str">
        <f t="shared" si="6"/>
        <v/>
      </c>
      <c r="C411" s="9"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t="str">
        <f>IF(Activity!K416="","",Activity!K416)</f>
        <v/>
      </c>
      <c r="K411">
        <f>IF(Activity!L416="","",Activity!L416)</f>
        <v>0</v>
      </c>
      <c r="L411" t="str">
        <f>IF(Activity!M416="","",Activity!M416)</f>
        <v/>
      </c>
      <c r="M411" t="str">
        <f>IF(Activity!N416="","",Activity!N416)</f>
        <v/>
      </c>
      <c r="N411" t="str">
        <f>IF(Activity!O416="","",Activity!O416)</f>
        <v/>
      </c>
      <c r="O411" s="127" t="str">
        <f>IF(Activity!P416="","",Activity!P416)</f>
        <v/>
      </c>
      <c r="P411" t="str">
        <f>IF(Activity!Q416="","",Activity!Q416)</f>
        <v/>
      </c>
      <c r="Q411" t="str">
        <f>IF(Activity!V416="","",Activity!V416)</f>
        <v/>
      </c>
    </row>
    <row r="412" spans="1:17" x14ac:dyDescent="0.25">
      <c r="A412">
        <v>11</v>
      </c>
      <c r="B412" t="str">
        <f t="shared" si="6"/>
        <v/>
      </c>
      <c r="C412" s="9"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t="str">
        <f>IF(Activity!K417="","",Activity!K417)</f>
        <v/>
      </c>
      <c r="K412">
        <f>IF(Activity!L417="","",Activity!L417)</f>
        <v>0</v>
      </c>
      <c r="L412" t="str">
        <f>IF(Activity!M417="","",Activity!M417)</f>
        <v/>
      </c>
      <c r="M412" t="str">
        <f>IF(Activity!N417="","",Activity!N417)</f>
        <v/>
      </c>
      <c r="N412" t="str">
        <f>IF(Activity!O417="","",Activity!O417)</f>
        <v/>
      </c>
      <c r="O412" s="127" t="str">
        <f>IF(Activity!P417="","",Activity!P417)</f>
        <v/>
      </c>
      <c r="P412" t="str">
        <f>IF(Activity!Q417="","",Activity!Q417)</f>
        <v/>
      </c>
      <c r="Q412" t="str">
        <f>IF(Activity!V417="","",Activity!V417)</f>
        <v/>
      </c>
    </row>
    <row r="413" spans="1:17" x14ac:dyDescent="0.25">
      <c r="A413">
        <v>11</v>
      </c>
      <c r="B413" t="str">
        <f t="shared" si="6"/>
        <v/>
      </c>
      <c r="C413" s="9"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t="str">
        <f>IF(Activity!K418="","",Activity!K418)</f>
        <v/>
      </c>
      <c r="K413">
        <f>IF(Activity!L418="","",Activity!L418)</f>
        <v>0</v>
      </c>
      <c r="L413" t="str">
        <f>IF(Activity!M418="","",Activity!M418)</f>
        <v/>
      </c>
      <c r="M413" t="str">
        <f>IF(Activity!N418="","",Activity!N418)</f>
        <v/>
      </c>
      <c r="N413" t="str">
        <f>IF(Activity!O418="","",Activity!O418)</f>
        <v/>
      </c>
      <c r="O413" s="127" t="str">
        <f>IF(Activity!P418="","",Activity!P418)</f>
        <v/>
      </c>
      <c r="P413" t="str">
        <f>IF(Activity!Q418="","",Activity!Q418)</f>
        <v/>
      </c>
      <c r="Q413" t="str">
        <f>IF(Activity!V418="","",Activity!V418)</f>
        <v/>
      </c>
    </row>
    <row r="414" spans="1:17" x14ac:dyDescent="0.25">
      <c r="A414">
        <v>11</v>
      </c>
      <c r="B414" t="str">
        <f t="shared" si="6"/>
        <v/>
      </c>
      <c r="C414" s="9"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t="str">
        <f>IF(Activity!K419="","",Activity!K419)</f>
        <v/>
      </c>
      <c r="K414">
        <f>IF(Activity!L419="","",Activity!L419)</f>
        <v>0</v>
      </c>
      <c r="L414" t="str">
        <f>IF(Activity!M419="","",Activity!M419)</f>
        <v/>
      </c>
      <c r="M414" t="str">
        <f>IF(Activity!N419="","",Activity!N419)</f>
        <v/>
      </c>
      <c r="N414" t="str">
        <f>IF(Activity!O419="","",Activity!O419)</f>
        <v/>
      </c>
      <c r="O414" s="127" t="str">
        <f>IF(Activity!P419="","",Activity!P419)</f>
        <v/>
      </c>
      <c r="P414" t="str">
        <f>IF(Activity!Q419="","",Activity!Q419)</f>
        <v/>
      </c>
      <c r="Q414" t="str">
        <f>IF(Activity!V419="","",Activity!V419)</f>
        <v/>
      </c>
    </row>
    <row r="415" spans="1:17" x14ac:dyDescent="0.25">
      <c r="A415">
        <v>11</v>
      </c>
      <c r="B415" t="str">
        <f t="shared" si="6"/>
        <v/>
      </c>
      <c r="C415" s="9"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t="str">
        <f>IF(Activity!K420="","",Activity!K420)</f>
        <v/>
      </c>
      <c r="K415">
        <f>IF(Activity!L420="","",Activity!L420)</f>
        <v>0</v>
      </c>
      <c r="L415" t="str">
        <f>IF(Activity!M420="","",Activity!M420)</f>
        <v/>
      </c>
      <c r="M415" t="str">
        <f>IF(Activity!N420="","",Activity!N420)</f>
        <v/>
      </c>
      <c r="N415" t="str">
        <f>IF(Activity!O420="","",Activity!O420)</f>
        <v/>
      </c>
      <c r="O415" s="127" t="str">
        <f>IF(Activity!P420="","",Activity!P420)</f>
        <v/>
      </c>
      <c r="P415" t="str">
        <f>IF(Activity!Q420="","",Activity!Q420)</f>
        <v/>
      </c>
      <c r="Q415" t="str">
        <f>IF(Activity!V420="","",Activity!V420)</f>
        <v/>
      </c>
    </row>
    <row r="416" spans="1:17" x14ac:dyDescent="0.25">
      <c r="A416">
        <v>11</v>
      </c>
      <c r="B416" t="str">
        <f t="shared" si="6"/>
        <v/>
      </c>
      <c r="C416" s="9"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t="str">
        <f>IF(Activity!K421="","",Activity!K421)</f>
        <v/>
      </c>
      <c r="K416">
        <f>IF(Activity!L421="","",Activity!L421)</f>
        <v>0</v>
      </c>
      <c r="L416" t="str">
        <f>IF(Activity!M421="","",Activity!M421)</f>
        <v/>
      </c>
      <c r="M416" t="str">
        <f>IF(Activity!N421="","",Activity!N421)</f>
        <v/>
      </c>
      <c r="N416" t="str">
        <f>IF(Activity!O421="","",Activity!O421)</f>
        <v/>
      </c>
      <c r="O416" s="127" t="str">
        <f>IF(Activity!P421="","",Activity!P421)</f>
        <v/>
      </c>
      <c r="P416" t="str">
        <f>IF(Activity!Q421="","",Activity!Q421)</f>
        <v/>
      </c>
      <c r="Q416" t="str">
        <f>IF(Activity!V421="","",Activity!V421)</f>
        <v/>
      </c>
    </row>
    <row r="417" spans="1:17" x14ac:dyDescent="0.25">
      <c r="A417">
        <v>11</v>
      </c>
      <c r="B417" t="str">
        <f t="shared" si="6"/>
        <v/>
      </c>
      <c r="C417" s="9"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t="str">
        <f>IF(Activity!K422="","",Activity!K422)</f>
        <v/>
      </c>
      <c r="K417">
        <f>IF(Activity!L422="","",Activity!L422)</f>
        <v>0</v>
      </c>
      <c r="L417" t="str">
        <f>IF(Activity!M422="","",Activity!M422)</f>
        <v/>
      </c>
      <c r="M417" t="str">
        <f>IF(Activity!N422="","",Activity!N422)</f>
        <v/>
      </c>
      <c r="N417" t="str">
        <f>IF(Activity!O422="","",Activity!O422)</f>
        <v/>
      </c>
      <c r="O417" s="127" t="str">
        <f>IF(Activity!P422="","",Activity!P422)</f>
        <v/>
      </c>
      <c r="P417" t="str">
        <f>IF(Activity!Q422="","",Activity!Q422)</f>
        <v/>
      </c>
      <c r="Q417" t="str">
        <f>IF(Activity!V422="","",Activity!V422)</f>
        <v/>
      </c>
    </row>
    <row r="418" spans="1:17" x14ac:dyDescent="0.25">
      <c r="A418">
        <v>11</v>
      </c>
      <c r="B418" t="str">
        <f t="shared" si="6"/>
        <v/>
      </c>
      <c r="C418" s="9"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t="str">
        <f>IF(Activity!K423="","",Activity!K423)</f>
        <v/>
      </c>
      <c r="K418">
        <f>IF(Activity!L423="","",Activity!L423)</f>
        <v>0</v>
      </c>
      <c r="L418" t="str">
        <f>IF(Activity!M423="","",Activity!M423)</f>
        <v/>
      </c>
      <c r="M418" t="str">
        <f>IF(Activity!N423="","",Activity!N423)</f>
        <v/>
      </c>
      <c r="N418" t="str">
        <f>IF(Activity!O423="","",Activity!O423)</f>
        <v/>
      </c>
      <c r="O418" s="127" t="str">
        <f>IF(Activity!P423="","",Activity!P423)</f>
        <v/>
      </c>
      <c r="P418" t="str">
        <f>IF(Activity!Q423="","",Activity!Q423)</f>
        <v/>
      </c>
      <c r="Q418" t="str">
        <f>IF(Activity!V423="","",Activity!V423)</f>
        <v/>
      </c>
    </row>
    <row r="419" spans="1:17" x14ac:dyDescent="0.25">
      <c r="A419">
        <v>11</v>
      </c>
      <c r="B419" t="str">
        <f t="shared" si="6"/>
        <v/>
      </c>
      <c r="C419" s="9"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t="str">
        <f>IF(Activity!K424="","",Activity!K424)</f>
        <v/>
      </c>
      <c r="K419">
        <f>IF(Activity!L424="","",Activity!L424)</f>
        <v>0</v>
      </c>
      <c r="L419" t="str">
        <f>IF(Activity!M424="","",Activity!M424)</f>
        <v/>
      </c>
      <c r="M419" t="str">
        <f>IF(Activity!N424="","",Activity!N424)</f>
        <v/>
      </c>
      <c r="N419" t="str">
        <f>IF(Activity!O424="","",Activity!O424)</f>
        <v/>
      </c>
      <c r="O419" s="127" t="str">
        <f>IF(Activity!P424="","",Activity!P424)</f>
        <v/>
      </c>
      <c r="P419" t="str">
        <f>IF(Activity!Q424="","",Activity!Q424)</f>
        <v/>
      </c>
      <c r="Q419" t="str">
        <f>IF(Activity!V424="","",Activity!V424)</f>
        <v/>
      </c>
    </row>
    <row r="420" spans="1:17" x14ac:dyDescent="0.25">
      <c r="A420">
        <v>11</v>
      </c>
      <c r="B420" t="str">
        <f t="shared" si="6"/>
        <v/>
      </c>
      <c r="C420" s="9"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t="str">
        <f>IF(Activity!K425="","",Activity!K425)</f>
        <v/>
      </c>
      <c r="K420">
        <f>IF(Activity!L425="","",Activity!L425)</f>
        <v>0</v>
      </c>
      <c r="L420" t="str">
        <f>IF(Activity!M425="","",Activity!M425)</f>
        <v/>
      </c>
      <c r="M420" t="str">
        <f>IF(Activity!N425="","",Activity!N425)</f>
        <v/>
      </c>
      <c r="N420" t="str">
        <f>IF(Activity!O425="","",Activity!O425)</f>
        <v/>
      </c>
      <c r="O420" s="127" t="str">
        <f>IF(Activity!P425="","",Activity!P425)</f>
        <v/>
      </c>
      <c r="P420" t="str">
        <f>IF(Activity!Q425="","",Activity!Q425)</f>
        <v/>
      </c>
      <c r="Q420" t="str">
        <f>IF(Activity!V425="","",Activity!V425)</f>
        <v/>
      </c>
    </row>
    <row r="421" spans="1:17" x14ac:dyDescent="0.25">
      <c r="A421">
        <v>11</v>
      </c>
      <c r="B421" t="str">
        <f t="shared" si="6"/>
        <v/>
      </c>
      <c r="C421" s="9"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t="str">
        <f>IF(Activity!K426="","",Activity!K426)</f>
        <v/>
      </c>
      <c r="K421">
        <f>IF(Activity!L426="","",Activity!L426)</f>
        <v>0</v>
      </c>
      <c r="L421" t="str">
        <f>IF(Activity!M426="","",Activity!M426)</f>
        <v/>
      </c>
      <c r="M421" t="str">
        <f>IF(Activity!N426="","",Activity!N426)</f>
        <v/>
      </c>
      <c r="N421" t="str">
        <f>IF(Activity!O426="","",Activity!O426)</f>
        <v/>
      </c>
      <c r="O421" s="127" t="str">
        <f>IF(Activity!P426="","",Activity!P426)</f>
        <v/>
      </c>
      <c r="P421" t="str">
        <f>IF(Activity!Q426="","",Activity!Q426)</f>
        <v/>
      </c>
      <c r="Q421" t="str">
        <f>IF(Activity!V426="","",Activity!V426)</f>
        <v/>
      </c>
    </row>
    <row r="422" spans="1:17" x14ac:dyDescent="0.25">
      <c r="A422">
        <v>11</v>
      </c>
      <c r="B422" t="str">
        <f t="shared" si="6"/>
        <v/>
      </c>
      <c r="C422" s="9"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t="str">
        <f>IF(Activity!K427="","",Activity!K427)</f>
        <v/>
      </c>
      <c r="K422">
        <f>IF(Activity!L427="","",Activity!L427)</f>
        <v>0</v>
      </c>
      <c r="L422" t="str">
        <f>IF(Activity!M427="","",Activity!M427)</f>
        <v/>
      </c>
      <c r="M422" t="str">
        <f>IF(Activity!N427="","",Activity!N427)</f>
        <v/>
      </c>
      <c r="N422" t="str">
        <f>IF(Activity!O427="","",Activity!O427)</f>
        <v/>
      </c>
      <c r="O422" s="127" t="str">
        <f>IF(Activity!P427="","",Activity!P427)</f>
        <v/>
      </c>
      <c r="P422" t="str">
        <f>IF(Activity!Q427="","",Activity!Q427)</f>
        <v/>
      </c>
      <c r="Q422" t="str">
        <f>IF(Activity!V427="","",Activity!V427)</f>
        <v/>
      </c>
    </row>
    <row r="423" spans="1:17" x14ac:dyDescent="0.25">
      <c r="A423">
        <v>11</v>
      </c>
      <c r="B423" t="str">
        <f t="shared" si="6"/>
        <v/>
      </c>
      <c r="C423" s="9"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t="str">
        <f>IF(Activity!K428="","",Activity!K428)</f>
        <v/>
      </c>
      <c r="K423">
        <f>IF(Activity!L428="","",Activity!L428)</f>
        <v>0</v>
      </c>
      <c r="L423" t="str">
        <f>IF(Activity!M428="","",Activity!M428)</f>
        <v/>
      </c>
      <c r="M423" t="str">
        <f>IF(Activity!N428="","",Activity!N428)</f>
        <v/>
      </c>
      <c r="N423" t="str">
        <f>IF(Activity!O428="","",Activity!O428)</f>
        <v/>
      </c>
      <c r="O423" s="127" t="str">
        <f>IF(Activity!P428="","",Activity!P428)</f>
        <v/>
      </c>
      <c r="P423" t="str">
        <f>IF(Activity!Q428="","",Activity!Q428)</f>
        <v/>
      </c>
      <c r="Q423" t="str">
        <f>IF(Activity!V428="","",Activity!V428)</f>
        <v/>
      </c>
    </row>
    <row r="424" spans="1:17" x14ac:dyDescent="0.25">
      <c r="A424">
        <v>11</v>
      </c>
      <c r="B424" t="str">
        <f t="shared" si="6"/>
        <v/>
      </c>
      <c r="C424" s="9"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t="str">
        <f>IF(Activity!K429="","",Activity!K429)</f>
        <v/>
      </c>
      <c r="K424">
        <f>IF(Activity!L429="","",Activity!L429)</f>
        <v>0</v>
      </c>
      <c r="L424" t="str">
        <f>IF(Activity!M429="","",Activity!M429)</f>
        <v/>
      </c>
      <c r="M424" t="str">
        <f>IF(Activity!N429="","",Activity!N429)</f>
        <v/>
      </c>
      <c r="N424" t="str">
        <f>IF(Activity!O429="","",Activity!O429)</f>
        <v/>
      </c>
      <c r="O424" s="127" t="str">
        <f>IF(Activity!P429="","",Activity!P429)</f>
        <v/>
      </c>
      <c r="P424" t="str">
        <f>IF(Activity!Q429="","",Activity!Q429)</f>
        <v/>
      </c>
      <c r="Q424" t="str">
        <f>IF(Activity!V429="","",Activity!V429)</f>
        <v/>
      </c>
    </row>
    <row r="425" spans="1:17" x14ac:dyDescent="0.25">
      <c r="A425">
        <v>11</v>
      </c>
      <c r="B425" t="str">
        <f t="shared" si="6"/>
        <v/>
      </c>
      <c r="C425" s="9"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t="str">
        <f>IF(Activity!K430="","",Activity!K430)</f>
        <v/>
      </c>
      <c r="K425">
        <f>IF(Activity!L430="","",Activity!L430)</f>
        <v>0</v>
      </c>
      <c r="L425" t="str">
        <f>IF(Activity!M430="","",Activity!M430)</f>
        <v/>
      </c>
      <c r="M425" t="str">
        <f>IF(Activity!N430="","",Activity!N430)</f>
        <v/>
      </c>
      <c r="N425" t="str">
        <f>IF(Activity!O430="","",Activity!O430)</f>
        <v/>
      </c>
      <c r="O425" s="127" t="str">
        <f>IF(Activity!P430="","",Activity!P430)</f>
        <v/>
      </c>
      <c r="P425" t="str">
        <f>IF(Activity!Q430="","",Activity!Q430)</f>
        <v/>
      </c>
      <c r="Q425" t="str">
        <f>IF(Activity!V430="","",Activity!V430)</f>
        <v/>
      </c>
    </row>
    <row r="426" spans="1:17" x14ac:dyDescent="0.25">
      <c r="A426">
        <v>11</v>
      </c>
      <c r="B426" t="str">
        <f t="shared" si="6"/>
        <v/>
      </c>
      <c r="C426" s="9"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t="str">
        <f>IF(Activity!K431="","",Activity!K431)</f>
        <v/>
      </c>
      <c r="K426">
        <f>IF(Activity!L431="","",Activity!L431)</f>
        <v>0</v>
      </c>
      <c r="L426" t="str">
        <f>IF(Activity!M431="","",Activity!M431)</f>
        <v/>
      </c>
      <c r="M426" t="str">
        <f>IF(Activity!N431="","",Activity!N431)</f>
        <v/>
      </c>
      <c r="N426" t="str">
        <f>IF(Activity!O431="","",Activity!O431)</f>
        <v/>
      </c>
      <c r="O426" s="127" t="str">
        <f>IF(Activity!P431="","",Activity!P431)</f>
        <v/>
      </c>
      <c r="P426" t="str">
        <f>IF(Activity!Q431="","",Activity!Q431)</f>
        <v/>
      </c>
      <c r="Q426" t="str">
        <f>IF(Activity!V431="","",Activity!V431)</f>
        <v/>
      </c>
    </row>
    <row r="427" spans="1:17" x14ac:dyDescent="0.25">
      <c r="A427">
        <v>11</v>
      </c>
      <c r="B427" t="str">
        <f t="shared" si="6"/>
        <v/>
      </c>
      <c r="C427" s="9"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t="str">
        <f>IF(Activity!K432="","",Activity!K432)</f>
        <v/>
      </c>
      <c r="K427">
        <f>IF(Activity!L432="","",Activity!L432)</f>
        <v>0</v>
      </c>
      <c r="L427" t="str">
        <f>IF(Activity!M432="","",Activity!M432)</f>
        <v/>
      </c>
      <c r="M427" t="str">
        <f>IF(Activity!N432="","",Activity!N432)</f>
        <v/>
      </c>
      <c r="N427" t="str">
        <f>IF(Activity!O432="","",Activity!O432)</f>
        <v/>
      </c>
      <c r="O427" s="127" t="str">
        <f>IF(Activity!P432="","",Activity!P432)</f>
        <v/>
      </c>
      <c r="P427" t="str">
        <f>IF(Activity!Q432="","",Activity!Q432)</f>
        <v/>
      </c>
      <c r="Q427" t="str">
        <f>IF(Activity!V432="","",Activity!V432)</f>
        <v/>
      </c>
    </row>
    <row r="428" spans="1:17" x14ac:dyDescent="0.25">
      <c r="A428">
        <v>11</v>
      </c>
      <c r="B428" t="str">
        <f t="shared" si="6"/>
        <v/>
      </c>
      <c r="C428" s="9"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t="str">
        <f>IF(Activity!K433="","",Activity!K433)</f>
        <v/>
      </c>
      <c r="K428">
        <f>IF(Activity!L433="","",Activity!L433)</f>
        <v>0</v>
      </c>
      <c r="L428" t="str">
        <f>IF(Activity!M433="","",Activity!M433)</f>
        <v/>
      </c>
      <c r="M428" t="str">
        <f>IF(Activity!N433="","",Activity!N433)</f>
        <v/>
      </c>
      <c r="N428" t="str">
        <f>IF(Activity!O433="","",Activity!O433)</f>
        <v/>
      </c>
      <c r="O428" s="127" t="str">
        <f>IF(Activity!P433="","",Activity!P433)</f>
        <v/>
      </c>
      <c r="P428" t="str">
        <f>IF(Activity!Q433="","",Activity!Q433)</f>
        <v/>
      </c>
      <c r="Q428" t="str">
        <f>IF(Activity!V433="","",Activity!V433)</f>
        <v/>
      </c>
    </row>
    <row r="429" spans="1:17" x14ac:dyDescent="0.25">
      <c r="A429">
        <v>11</v>
      </c>
      <c r="B429" t="str">
        <f t="shared" si="6"/>
        <v/>
      </c>
      <c r="C429" s="9"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t="str">
        <f>IF(Activity!K434="","",Activity!K434)</f>
        <v/>
      </c>
      <c r="K429">
        <f>IF(Activity!L434="","",Activity!L434)</f>
        <v>0</v>
      </c>
      <c r="L429" t="str">
        <f>IF(Activity!M434="","",Activity!M434)</f>
        <v/>
      </c>
      <c r="M429" t="str">
        <f>IF(Activity!N434="","",Activity!N434)</f>
        <v/>
      </c>
      <c r="N429" t="str">
        <f>IF(Activity!O434="","",Activity!O434)</f>
        <v/>
      </c>
      <c r="O429" s="127" t="str">
        <f>IF(Activity!P434="","",Activity!P434)</f>
        <v/>
      </c>
      <c r="P429" t="str">
        <f>IF(Activity!Q434="","",Activity!Q434)</f>
        <v/>
      </c>
      <c r="Q429" t="str">
        <f>IF(Activity!V434="","",Activity!V434)</f>
        <v/>
      </c>
    </row>
    <row r="430" spans="1:17" x14ac:dyDescent="0.25">
      <c r="A430">
        <v>11</v>
      </c>
      <c r="B430" t="str">
        <f t="shared" si="6"/>
        <v/>
      </c>
      <c r="C430" s="9"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t="str">
        <f>IF(Activity!K435="","",Activity!K435)</f>
        <v/>
      </c>
      <c r="K430">
        <f>IF(Activity!L435="","",Activity!L435)</f>
        <v>0</v>
      </c>
      <c r="L430" t="str">
        <f>IF(Activity!M435="","",Activity!M435)</f>
        <v/>
      </c>
      <c r="M430" t="str">
        <f>IF(Activity!N435="","",Activity!N435)</f>
        <v/>
      </c>
      <c r="N430" t="str">
        <f>IF(Activity!O435="","",Activity!O435)</f>
        <v/>
      </c>
      <c r="O430" s="127" t="str">
        <f>IF(Activity!P435="","",Activity!P435)</f>
        <v/>
      </c>
      <c r="P430" t="str">
        <f>IF(Activity!Q435="","",Activity!Q435)</f>
        <v/>
      </c>
      <c r="Q430" t="str">
        <f>IF(Activity!V435="","",Activity!V435)</f>
        <v/>
      </c>
    </row>
    <row r="431" spans="1:17" x14ac:dyDescent="0.25">
      <c r="A431">
        <v>11</v>
      </c>
      <c r="B431" t="str">
        <f t="shared" si="6"/>
        <v/>
      </c>
      <c r="C431" s="9"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t="str">
        <f>IF(Activity!K436="","",Activity!K436)</f>
        <v/>
      </c>
      <c r="K431">
        <f>IF(Activity!L436="","",Activity!L436)</f>
        <v>0</v>
      </c>
      <c r="L431" t="str">
        <f>IF(Activity!M436="","",Activity!M436)</f>
        <v/>
      </c>
      <c r="M431" t="str">
        <f>IF(Activity!N436="","",Activity!N436)</f>
        <v/>
      </c>
      <c r="N431" t="str">
        <f>IF(Activity!O436="","",Activity!O436)</f>
        <v/>
      </c>
      <c r="O431" s="127" t="str">
        <f>IF(Activity!P436="","",Activity!P436)</f>
        <v/>
      </c>
      <c r="P431" t="str">
        <f>IF(Activity!Q436="","",Activity!Q436)</f>
        <v/>
      </c>
      <c r="Q431" t="str">
        <f>IF(Activity!V436="","",Activity!V436)</f>
        <v/>
      </c>
    </row>
    <row r="432" spans="1:17" x14ac:dyDescent="0.25">
      <c r="A432">
        <v>11</v>
      </c>
      <c r="B432" t="str">
        <f t="shared" si="6"/>
        <v/>
      </c>
      <c r="C432" s="9"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t="str">
        <f>IF(Activity!K437="","",Activity!K437)</f>
        <v/>
      </c>
      <c r="K432">
        <f>IF(Activity!L437="","",Activity!L437)</f>
        <v>0</v>
      </c>
      <c r="L432" t="str">
        <f>IF(Activity!M437="","",Activity!M437)</f>
        <v/>
      </c>
      <c r="M432" t="str">
        <f>IF(Activity!N437="","",Activity!N437)</f>
        <v/>
      </c>
      <c r="N432" t="str">
        <f>IF(Activity!O437="","",Activity!O437)</f>
        <v/>
      </c>
      <c r="O432" s="127" t="str">
        <f>IF(Activity!P437="","",Activity!P437)</f>
        <v/>
      </c>
      <c r="P432" t="str">
        <f>IF(Activity!Q437="","",Activity!Q437)</f>
        <v/>
      </c>
      <c r="Q432" t="str">
        <f>IF(Activity!V437="","",Activity!V437)</f>
        <v/>
      </c>
    </row>
    <row r="433" spans="1:17" x14ac:dyDescent="0.25">
      <c r="A433">
        <v>11</v>
      </c>
      <c r="B433" t="str">
        <f t="shared" si="6"/>
        <v/>
      </c>
      <c r="C433" s="9"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t="str">
        <f>IF(Activity!K438="","",Activity!K438)</f>
        <v/>
      </c>
      <c r="K433">
        <f>IF(Activity!L438="","",Activity!L438)</f>
        <v>0</v>
      </c>
      <c r="L433" t="str">
        <f>IF(Activity!M438="","",Activity!M438)</f>
        <v/>
      </c>
      <c r="M433" t="str">
        <f>IF(Activity!N438="","",Activity!N438)</f>
        <v/>
      </c>
      <c r="N433" t="str">
        <f>IF(Activity!O438="","",Activity!O438)</f>
        <v/>
      </c>
      <c r="O433" s="127" t="str">
        <f>IF(Activity!P438="","",Activity!P438)</f>
        <v/>
      </c>
      <c r="P433" t="str">
        <f>IF(Activity!Q438="","",Activity!Q438)</f>
        <v/>
      </c>
      <c r="Q433" t="str">
        <f>IF(Activity!V438="","",Activity!V438)</f>
        <v/>
      </c>
    </row>
    <row r="434" spans="1:17" x14ac:dyDescent="0.25">
      <c r="A434">
        <v>11</v>
      </c>
      <c r="B434" t="str">
        <f t="shared" si="6"/>
        <v/>
      </c>
      <c r="C434" s="9"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t="str">
        <f>IF(Activity!K439="","",Activity!K439)</f>
        <v/>
      </c>
      <c r="K434">
        <f>IF(Activity!L439="","",Activity!L439)</f>
        <v>0</v>
      </c>
      <c r="L434" t="str">
        <f>IF(Activity!M439="","",Activity!M439)</f>
        <v/>
      </c>
      <c r="M434" t="str">
        <f>IF(Activity!N439="","",Activity!N439)</f>
        <v/>
      </c>
      <c r="N434" t="str">
        <f>IF(Activity!O439="","",Activity!O439)</f>
        <v/>
      </c>
      <c r="O434" s="127" t="str">
        <f>IF(Activity!P439="","",Activity!P439)</f>
        <v/>
      </c>
      <c r="P434" t="str">
        <f>IF(Activity!Q439="","",Activity!Q439)</f>
        <v/>
      </c>
      <c r="Q434" t="str">
        <f>IF(Activity!V439="","",Activity!V439)</f>
        <v/>
      </c>
    </row>
    <row r="435" spans="1:17" x14ac:dyDescent="0.25">
      <c r="A435">
        <v>11</v>
      </c>
      <c r="B435" t="str">
        <f t="shared" si="6"/>
        <v/>
      </c>
      <c r="C435" s="9"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t="str">
        <f>IF(Activity!K440="","",Activity!K440)</f>
        <v/>
      </c>
      <c r="K435">
        <f>IF(Activity!L440="","",Activity!L440)</f>
        <v>0</v>
      </c>
      <c r="L435" t="str">
        <f>IF(Activity!M440="","",Activity!M440)</f>
        <v/>
      </c>
      <c r="M435" t="str">
        <f>IF(Activity!N440="","",Activity!N440)</f>
        <v/>
      </c>
      <c r="N435" t="str">
        <f>IF(Activity!O440="","",Activity!O440)</f>
        <v/>
      </c>
      <c r="O435" s="127" t="str">
        <f>IF(Activity!P440="","",Activity!P440)</f>
        <v/>
      </c>
      <c r="P435" t="str">
        <f>IF(Activity!Q440="","",Activity!Q440)</f>
        <v/>
      </c>
      <c r="Q435" t="str">
        <f>IF(Activity!V440="","",Activity!V440)</f>
        <v/>
      </c>
    </row>
    <row r="436" spans="1:17" x14ac:dyDescent="0.25">
      <c r="A436">
        <v>11</v>
      </c>
      <c r="B436" t="str">
        <f t="shared" si="6"/>
        <v/>
      </c>
      <c r="C436" s="9"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t="str">
        <f>IF(Activity!K441="","",Activity!K441)</f>
        <v/>
      </c>
      <c r="K436">
        <f>IF(Activity!L441="","",Activity!L441)</f>
        <v>0</v>
      </c>
      <c r="L436" t="str">
        <f>IF(Activity!M441="","",Activity!M441)</f>
        <v/>
      </c>
      <c r="M436" t="str">
        <f>IF(Activity!N441="","",Activity!N441)</f>
        <v/>
      </c>
      <c r="N436" t="str">
        <f>IF(Activity!O441="","",Activity!O441)</f>
        <v/>
      </c>
      <c r="O436" s="127" t="str">
        <f>IF(Activity!P441="","",Activity!P441)</f>
        <v/>
      </c>
      <c r="P436" t="str">
        <f>IF(Activity!Q441="","",Activity!Q441)</f>
        <v/>
      </c>
      <c r="Q436" t="str">
        <f>IF(Activity!V441="","",Activity!V441)</f>
        <v/>
      </c>
    </row>
    <row r="437" spans="1:17" x14ac:dyDescent="0.25">
      <c r="A437">
        <v>11</v>
      </c>
      <c r="B437" t="str">
        <f t="shared" si="6"/>
        <v/>
      </c>
      <c r="C437" s="9"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t="str">
        <f>IF(Activity!K442="","",Activity!K442)</f>
        <v/>
      </c>
      <c r="K437">
        <f>IF(Activity!L442="","",Activity!L442)</f>
        <v>0</v>
      </c>
      <c r="L437" t="str">
        <f>IF(Activity!M442="","",Activity!M442)</f>
        <v/>
      </c>
      <c r="M437" t="str">
        <f>IF(Activity!N442="","",Activity!N442)</f>
        <v/>
      </c>
      <c r="N437" t="str">
        <f>IF(Activity!O442="","",Activity!O442)</f>
        <v/>
      </c>
      <c r="O437" s="127" t="str">
        <f>IF(Activity!P442="","",Activity!P442)</f>
        <v/>
      </c>
      <c r="P437" t="str">
        <f>IF(Activity!Q442="","",Activity!Q442)</f>
        <v/>
      </c>
      <c r="Q437" t="str">
        <f>IF(Activity!V442="","",Activity!V442)</f>
        <v/>
      </c>
    </row>
    <row r="438" spans="1:17" x14ac:dyDescent="0.25">
      <c r="A438">
        <v>11</v>
      </c>
      <c r="B438" t="str">
        <f t="shared" si="6"/>
        <v/>
      </c>
      <c r="C438" s="9"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t="str">
        <f>IF(Activity!K443="","",Activity!K443)</f>
        <v/>
      </c>
      <c r="K438">
        <f>IF(Activity!L443="","",Activity!L443)</f>
        <v>0</v>
      </c>
      <c r="L438" t="str">
        <f>IF(Activity!M443="","",Activity!M443)</f>
        <v/>
      </c>
      <c r="M438" t="str">
        <f>IF(Activity!N443="","",Activity!N443)</f>
        <v/>
      </c>
      <c r="N438" t="str">
        <f>IF(Activity!O443="","",Activity!O443)</f>
        <v/>
      </c>
      <c r="O438" s="127" t="str">
        <f>IF(Activity!P443="","",Activity!P443)</f>
        <v/>
      </c>
      <c r="P438" t="str">
        <f>IF(Activity!Q443="","",Activity!Q443)</f>
        <v/>
      </c>
      <c r="Q438" t="str">
        <f>IF(Activity!V443="","",Activity!V443)</f>
        <v/>
      </c>
    </row>
    <row r="439" spans="1:17" x14ac:dyDescent="0.25">
      <c r="A439">
        <v>11</v>
      </c>
      <c r="B439" t="str">
        <f t="shared" si="6"/>
        <v/>
      </c>
      <c r="C439" s="9"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t="str">
        <f>IF(Activity!K444="","",Activity!K444)</f>
        <v/>
      </c>
      <c r="K439">
        <f>IF(Activity!L444="","",Activity!L444)</f>
        <v>0</v>
      </c>
      <c r="L439" t="str">
        <f>IF(Activity!M444="","",Activity!M444)</f>
        <v/>
      </c>
      <c r="M439" t="str">
        <f>IF(Activity!N444="","",Activity!N444)</f>
        <v/>
      </c>
      <c r="N439" t="str">
        <f>IF(Activity!O444="","",Activity!O444)</f>
        <v/>
      </c>
      <c r="O439" s="127" t="str">
        <f>IF(Activity!P444="","",Activity!P444)</f>
        <v/>
      </c>
      <c r="P439" t="str">
        <f>IF(Activity!Q444="","",Activity!Q444)</f>
        <v/>
      </c>
      <c r="Q439" t="str">
        <f>IF(Activity!V444="","",Activity!V444)</f>
        <v/>
      </c>
    </row>
    <row r="440" spans="1:17" x14ac:dyDescent="0.25">
      <c r="A440">
        <v>11</v>
      </c>
      <c r="B440" t="str">
        <f t="shared" si="6"/>
        <v/>
      </c>
      <c r="C440" s="9"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t="str">
        <f>IF(Activity!K445="","",Activity!K445)</f>
        <v/>
      </c>
      <c r="K440">
        <f>IF(Activity!L445="","",Activity!L445)</f>
        <v>0</v>
      </c>
      <c r="L440" t="str">
        <f>IF(Activity!M445="","",Activity!M445)</f>
        <v/>
      </c>
      <c r="M440" t="str">
        <f>IF(Activity!N445="","",Activity!N445)</f>
        <v/>
      </c>
      <c r="N440" t="str">
        <f>IF(Activity!O445="","",Activity!O445)</f>
        <v/>
      </c>
      <c r="O440" s="127" t="str">
        <f>IF(Activity!P445="","",Activity!P445)</f>
        <v/>
      </c>
      <c r="P440" t="str">
        <f>IF(Activity!Q445="","",Activity!Q445)</f>
        <v/>
      </c>
      <c r="Q440" t="str">
        <f>IF(Activity!V445="","",Activity!V445)</f>
        <v/>
      </c>
    </row>
    <row r="441" spans="1:17" x14ac:dyDescent="0.25">
      <c r="A441">
        <v>11</v>
      </c>
      <c r="B441" t="str">
        <f t="shared" si="6"/>
        <v/>
      </c>
      <c r="C441" s="9"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t="str">
        <f>IF(Activity!K446="","",Activity!K446)</f>
        <v/>
      </c>
      <c r="K441">
        <f>IF(Activity!L446="","",Activity!L446)</f>
        <v>0</v>
      </c>
      <c r="L441" t="str">
        <f>IF(Activity!M446="","",Activity!M446)</f>
        <v/>
      </c>
      <c r="M441" t="str">
        <f>IF(Activity!N446="","",Activity!N446)</f>
        <v/>
      </c>
      <c r="N441" t="str">
        <f>IF(Activity!O446="","",Activity!O446)</f>
        <v/>
      </c>
      <c r="O441" s="127" t="str">
        <f>IF(Activity!P446="","",Activity!P446)</f>
        <v/>
      </c>
      <c r="P441" t="str">
        <f>IF(Activity!Q446="","",Activity!Q446)</f>
        <v/>
      </c>
      <c r="Q441" t="str">
        <f>IF(Activity!V446="","",Activity!V446)</f>
        <v/>
      </c>
    </row>
    <row r="442" spans="1:17" x14ac:dyDescent="0.25">
      <c r="A442">
        <v>11</v>
      </c>
      <c r="B442" t="str">
        <f t="shared" si="6"/>
        <v/>
      </c>
      <c r="C442" s="9"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t="str">
        <f>IF(Activity!K447="","",Activity!K447)</f>
        <v/>
      </c>
      <c r="K442">
        <f>IF(Activity!L447="","",Activity!L447)</f>
        <v>0</v>
      </c>
      <c r="L442" t="str">
        <f>IF(Activity!M447="","",Activity!M447)</f>
        <v/>
      </c>
      <c r="M442" t="str">
        <f>IF(Activity!N447="","",Activity!N447)</f>
        <v/>
      </c>
      <c r="N442" t="str">
        <f>IF(Activity!O447="","",Activity!O447)</f>
        <v/>
      </c>
      <c r="O442" s="127" t="str">
        <f>IF(Activity!P447="","",Activity!P447)</f>
        <v/>
      </c>
      <c r="P442" t="str">
        <f>IF(Activity!Q447="","",Activity!Q447)</f>
        <v/>
      </c>
      <c r="Q442" t="str">
        <f>IF(Activity!V447="","",Activity!V447)</f>
        <v/>
      </c>
    </row>
    <row r="443" spans="1:17" x14ac:dyDescent="0.25">
      <c r="A443">
        <v>11</v>
      </c>
      <c r="B443" t="str">
        <f t="shared" si="6"/>
        <v/>
      </c>
      <c r="C443" s="9"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t="str">
        <f>IF(Activity!K448="","",Activity!K448)</f>
        <v/>
      </c>
      <c r="K443">
        <f>IF(Activity!L448="","",Activity!L448)</f>
        <v>0</v>
      </c>
      <c r="L443" t="str">
        <f>IF(Activity!M448="","",Activity!M448)</f>
        <v/>
      </c>
      <c r="M443" t="str">
        <f>IF(Activity!N448="","",Activity!N448)</f>
        <v/>
      </c>
      <c r="N443" t="str">
        <f>IF(Activity!O448="","",Activity!O448)</f>
        <v/>
      </c>
      <c r="O443" s="127" t="str">
        <f>IF(Activity!P448="","",Activity!P448)</f>
        <v/>
      </c>
      <c r="P443" t="str">
        <f>IF(Activity!Q448="","",Activity!Q448)</f>
        <v/>
      </c>
      <c r="Q443" t="str">
        <f>IF(Activity!V448="","",Activity!V448)</f>
        <v/>
      </c>
    </row>
    <row r="444" spans="1:17" x14ac:dyDescent="0.25">
      <c r="A444">
        <v>11</v>
      </c>
      <c r="B444" t="str">
        <f t="shared" si="6"/>
        <v/>
      </c>
      <c r="C444" s="9"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t="str">
        <f>IF(Activity!K449="","",Activity!K449)</f>
        <v/>
      </c>
      <c r="K444">
        <f>IF(Activity!L449="","",Activity!L449)</f>
        <v>0</v>
      </c>
      <c r="L444" t="str">
        <f>IF(Activity!M449="","",Activity!M449)</f>
        <v/>
      </c>
      <c r="M444" t="str">
        <f>IF(Activity!N449="","",Activity!N449)</f>
        <v/>
      </c>
      <c r="N444" t="str">
        <f>IF(Activity!O449="","",Activity!O449)</f>
        <v/>
      </c>
      <c r="O444" s="127" t="str">
        <f>IF(Activity!P449="","",Activity!P449)</f>
        <v/>
      </c>
      <c r="P444" t="str">
        <f>IF(Activity!Q449="","",Activity!Q449)</f>
        <v/>
      </c>
      <c r="Q444" t="str">
        <f>IF(Activity!V449="","",Activity!V449)</f>
        <v/>
      </c>
    </row>
    <row r="445" spans="1:17" x14ac:dyDescent="0.25">
      <c r="A445">
        <v>11</v>
      </c>
      <c r="B445" t="str">
        <f t="shared" si="6"/>
        <v/>
      </c>
      <c r="C445" s="9"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t="str">
        <f>IF(Activity!K450="","",Activity!K450)</f>
        <v/>
      </c>
      <c r="K445">
        <f>IF(Activity!L450="","",Activity!L450)</f>
        <v>0</v>
      </c>
      <c r="L445" t="str">
        <f>IF(Activity!M450="","",Activity!M450)</f>
        <v/>
      </c>
      <c r="M445" t="str">
        <f>IF(Activity!N450="","",Activity!N450)</f>
        <v/>
      </c>
      <c r="N445" t="str">
        <f>IF(Activity!O450="","",Activity!O450)</f>
        <v/>
      </c>
      <c r="O445" s="127" t="str">
        <f>IF(Activity!P450="","",Activity!P450)</f>
        <v/>
      </c>
      <c r="P445" t="str">
        <f>IF(Activity!Q450="","",Activity!Q450)</f>
        <v/>
      </c>
      <c r="Q445" t="str">
        <f>IF(Activity!V450="","",Activity!V450)</f>
        <v/>
      </c>
    </row>
    <row r="446" spans="1:17" x14ac:dyDescent="0.25">
      <c r="A446">
        <v>11</v>
      </c>
      <c r="B446" t="str">
        <f t="shared" si="6"/>
        <v/>
      </c>
      <c r="C446" s="9"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t="str">
        <f>IF(Activity!K451="","",Activity!K451)</f>
        <v/>
      </c>
      <c r="K446">
        <f>IF(Activity!L451="","",Activity!L451)</f>
        <v>0</v>
      </c>
      <c r="L446" t="str">
        <f>IF(Activity!M451="","",Activity!M451)</f>
        <v/>
      </c>
      <c r="M446" t="str">
        <f>IF(Activity!N451="","",Activity!N451)</f>
        <v/>
      </c>
      <c r="N446" t="str">
        <f>IF(Activity!O451="","",Activity!O451)</f>
        <v/>
      </c>
      <c r="O446" s="127" t="str">
        <f>IF(Activity!P451="","",Activity!P451)</f>
        <v/>
      </c>
      <c r="P446" t="str">
        <f>IF(Activity!Q451="","",Activity!Q451)</f>
        <v/>
      </c>
      <c r="Q446" t="str">
        <f>IF(Activity!V451="","",Activity!V451)</f>
        <v/>
      </c>
    </row>
    <row r="447" spans="1:17" x14ac:dyDescent="0.25">
      <c r="A447">
        <v>11</v>
      </c>
      <c r="B447" t="str">
        <f t="shared" si="6"/>
        <v/>
      </c>
      <c r="C447" s="9"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t="str">
        <f>IF(Activity!K452="","",Activity!K452)</f>
        <v/>
      </c>
      <c r="K447">
        <f>IF(Activity!L452="","",Activity!L452)</f>
        <v>0</v>
      </c>
      <c r="L447" t="str">
        <f>IF(Activity!M452="","",Activity!M452)</f>
        <v/>
      </c>
      <c r="M447" t="str">
        <f>IF(Activity!N452="","",Activity!N452)</f>
        <v/>
      </c>
      <c r="N447" t="str">
        <f>IF(Activity!O452="","",Activity!O452)</f>
        <v/>
      </c>
      <c r="O447" s="127" t="str">
        <f>IF(Activity!P452="","",Activity!P452)</f>
        <v/>
      </c>
      <c r="P447" t="str">
        <f>IF(Activity!Q452="","",Activity!Q452)</f>
        <v/>
      </c>
      <c r="Q447" t="str">
        <f>IF(Activity!V452="","",Activity!V452)</f>
        <v/>
      </c>
    </row>
    <row r="448" spans="1:17" x14ac:dyDescent="0.25">
      <c r="A448">
        <v>11</v>
      </c>
      <c r="B448" t="str">
        <f t="shared" si="6"/>
        <v/>
      </c>
      <c r="C448" s="9"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t="str">
        <f>IF(Activity!K453="","",Activity!K453)</f>
        <v/>
      </c>
      <c r="K448">
        <f>IF(Activity!L453="","",Activity!L453)</f>
        <v>0</v>
      </c>
      <c r="L448" t="str">
        <f>IF(Activity!M453="","",Activity!M453)</f>
        <v/>
      </c>
      <c r="M448" t="str">
        <f>IF(Activity!N453="","",Activity!N453)</f>
        <v/>
      </c>
      <c r="N448" t="str">
        <f>IF(Activity!O453="","",Activity!O453)</f>
        <v/>
      </c>
      <c r="O448" s="127" t="str">
        <f>IF(Activity!P453="","",Activity!P453)</f>
        <v/>
      </c>
      <c r="P448" t="str">
        <f>IF(Activity!Q453="","",Activity!Q453)</f>
        <v/>
      </c>
      <c r="Q448" t="str">
        <f>IF(Activity!V453="","",Activity!V453)</f>
        <v/>
      </c>
    </row>
    <row r="449" spans="1:17" x14ac:dyDescent="0.25">
      <c r="A449">
        <v>11</v>
      </c>
      <c r="B449" t="str">
        <f t="shared" si="6"/>
        <v/>
      </c>
      <c r="C449" s="9"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t="str">
        <f>IF(Activity!K454="","",Activity!K454)</f>
        <v/>
      </c>
      <c r="K449">
        <f>IF(Activity!L454="","",Activity!L454)</f>
        <v>0</v>
      </c>
      <c r="L449" t="str">
        <f>IF(Activity!M454="","",Activity!M454)</f>
        <v/>
      </c>
      <c r="M449" t="str">
        <f>IF(Activity!N454="","",Activity!N454)</f>
        <v/>
      </c>
      <c r="N449" t="str">
        <f>IF(Activity!O454="","",Activity!O454)</f>
        <v/>
      </c>
      <c r="O449" s="127" t="str">
        <f>IF(Activity!P454="","",Activity!P454)</f>
        <v/>
      </c>
      <c r="P449" t="str">
        <f>IF(Activity!Q454="","",Activity!Q454)</f>
        <v/>
      </c>
      <c r="Q449" t="str">
        <f>IF(Activity!V454="","",Activity!V454)</f>
        <v/>
      </c>
    </row>
    <row r="450" spans="1:17" x14ac:dyDescent="0.25">
      <c r="A450">
        <v>11</v>
      </c>
      <c r="B450" t="str">
        <f t="shared" si="6"/>
        <v/>
      </c>
      <c r="C450" s="9"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t="str">
        <f>IF(Activity!K455="","",Activity!K455)</f>
        <v/>
      </c>
      <c r="K450">
        <f>IF(Activity!L455="","",Activity!L455)</f>
        <v>0</v>
      </c>
      <c r="L450" t="str">
        <f>IF(Activity!M455="","",Activity!M455)</f>
        <v/>
      </c>
      <c r="M450" t="str">
        <f>IF(Activity!N455="","",Activity!N455)</f>
        <v/>
      </c>
      <c r="N450" t="str">
        <f>IF(Activity!O455="","",Activity!O455)</f>
        <v/>
      </c>
      <c r="O450" s="127" t="str">
        <f>IF(Activity!P455="","",Activity!P455)</f>
        <v/>
      </c>
      <c r="P450" t="str">
        <f>IF(Activity!Q455="","",Activity!Q455)</f>
        <v/>
      </c>
      <c r="Q450" t="str">
        <f>IF(Activity!V455="","",Activity!V455)</f>
        <v/>
      </c>
    </row>
    <row r="451" spans="1:17" x14ac:dyDescent="0.25">
      <c r="A451">
        <v>11</v>
      </c>
      <c r="B451" t="str">
        <f t="shared" si="6"/>
        <v/>
      </c>
      <c r="C451" s="9"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t="str">
        <f>IF(Activity!K456="","",Activity!K456)</f>
        <v/>
      </c>
      <c r="K451">
        <f>IF(Activity!L456="","",Activity!L456)</f>
        <v>0</v>
      </c>
      <c r="L451" t="str">
        <f>IF(Activity!M456="","",Activity!M456)</f>
        <v/>
      </c>
      <c r="M451" t="str">
        <f>IF(Activity!N456="","",Activity!N456)</f>
        <v/>
      </c>
      <c r="N451" t="str">
        <f>IF(Activity!O456="","",Activity!O456)</f>
        <v/>
      </c>
      <c r="O451" s="127" t="str">
        <f>IF(Activity!P456="","",Activity!P456)</f>
        <v/>
      </c>
      <c r="P451" t="str">
        <f>IF(Activity!Q456="","",Activity!Q456)</f>
        <v/>
      </c>
      <c r="Q451" t="str">
        <f>IF(Activity!V456="","",Activity!V456)</f>
        <v/>
      </c>
    </row>
    <row r="452" spans="1:17" x14ac:dyDescent="0.25">
      <c r="A452">
        <v>11</v>
      </c>
      <c r="B452" t="str">
        <f t="shared" si="6"/>
        <v/>
      </c>
      <c r="C452" s="9"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t="str">
        <f>IF(Activity!K457="","",Activity!K457)</f>
        <v/>
      </c>
      <c r="K452">
        <f>IF(Activity!L457="","",Activity!L457)</f>
        <v>0</v>
      </c>
      <c r="L452" t="str">
        <f>IF(Activity!M457="","",Activity!M457)</f>
        <v/>
      </c>
      <c r="M452" t="str">
        <f>IF(Activity!N457="","",Activity!N457)</f>
        <v/>
      </c>
      <c r="N452" t="str">
        <f>IF(Activity!O457="","",Activity!O457)</f>
        <v/>
      </c>
      <c r="O452" s="127" t="str">
        <f>IF(Activity!P457="","",Activity!P457)</f>
        <v/>
      </c>
      <c r="P452" t="str">
        <f>IF(Activity!Q457="","",Activity!Q457)</f>
        <v/>
      </c>
      <c r="Q452" t="str">
        <f>IF(Activity!V457="","",Activity!V457)</f>
        <v/>
      </c>
    </row>
    <row r="453" spans="1:17" x14ac:dyDescent="0.25">
      <c r="A453">
        <v>11</v>
      </c>
      <c r="B453" t="str">
        <f t="shared" si="6"/>
        <v/>
      </c>
      <c r="C453" s="9"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t="str">
        <f>IF(Activity!K458="","",Activity!K458)</f>
        <v/>
      </c>
      <c r="K453">
        <f>IF(Activity!L458="","",Activity!L458)</f>
        <v>0</v>
      </c>
      <c r="L453" t="str">
        <f>IF(Activity!M458="","",Activity!M458)</f>
        <v/>
      </c>
      <c r="M453" t="str">
        <f>IF(Activity!N458="","",Activity!N458)</f>
        <v/>
      </c>
      <c r="N453" t="str">
        <f>IF(Activity!O458="","",Activity!O458)</f>
        <v/>
      </c>
      <c r="O453" s="127" t="str">
        <f>IF(Activity!P458="","",Activity!P458)</f>
        <v/>
      </c>
      <c r="P453" t="str">
        <f>IF(Activity!Q458="","",Activity!Q458)</f>
        <v/>
      </c>
      <c r="Q453" t="str">
        <f>IF(Activity!V458="","",Activity!V458)</f>
        <v/>
      </c>
    </row>
    <row r="454" spans="1:17" x14ac:dyDescent="0.25">
      <c r="A454">
        <v>11</v>
      </c>
      <c r="B454" t="str">
        <f t="shared" si="6"/>
        <v/>
      </c>
      <c r="C454" s="9"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t="str">
        <f>IF(Activity!K459="","",Activity!K459)</f>
        <v/>
      </c>
      <c r="K454">
        <f>IF(Activity!L459="","",Activity!L459)</f>
        <v>0</v>
      </c>
      <c r="L454" t="str">
        <f>IF(Activity!M459="","",Activity!M459)</f>
        <v/>
      </c>
      <c r="M454" t="str">
        <f>IF(Activity!N459="","",Activity!N459)</f>
        <v/>
      </c>
      <c r="N454" t="str">
        <f>IF(Activity!O459="","",Activity!O459)</f>
        <v/>
      </c>
      <c r="O454" s="127" t="str">
        <f>IF(Activity!P459="","",Activity!P459)</f>
        <v/>
      </c>
      <c r="P454" t="str">
        <f>IF(Activity!Q459="","",Activity!Q459)</f>
        <v/>
      </c>
      <c r="Q454" t="str">
        <f>IF(Activity!V459="","",Activity!V459)</f>
        <v/>
      </c>
    </row>
    <row r="455" spans="1:17" x14ac:dyDescent="0.25">
      <c r="A455">
        <v>11</v>
      </c>
      <c r="B455" t="str">
        <f t="shared" ref="B455:B506" si="7">IF(C455="","",B$1)</f>
        <v/>
      </c>
      <c r="C455" s="9"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t="str">
        <f>IF(Activity!K460="","",Activity!K460)</f>
        <v/>
      </c>
      <c r="K455">
        <f>IF(Activity!L460="","",Activity!L460)</f>
        <v>0</v>
      </c>
      <c r="L455" t="str">
        <f>IF(Activity!M460="","",Activity!M460)</f>
        <v/>
      </c>
      <c r="M455" t="str">
        <f>IF(Activity!N460="","",Activity!N460)</f>
        <v/>
      </c>
      <c r="N455" t="str">
        <f>IF(Activity!O460="","",Activity!O460)</f>
        <v/>
      </c>
      <c r="O455" s="127" t="str">
        <f>IF(Activity!P460="","",Activity!P460)</f>
        <v/>
      </c>
      <c r="P455" t="str">
        <f>IF(Activity!Q460="","",Activity!Q460)</f>
        <v/>
      </c>
      <c r="Q455" t="str">
        <f>IF(Activity!V460="","",Activity!V460)</f>
        <v/>
      </c>
    </row>
    <row r="456" spans="1:17" x14ac:dyDescent="0.25">
      <c r="A456">
        <v>11</v>
      </c>
      <c r="B456" t="str">
        <f t="shared" si="7"/>
        <v/>
      </c>
      <c r="C456" s="9"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t="str">
        <f>IF(Activity!K461="","",Activity!K461)</f>
        <v/>
      </c>
      <c r="K456">
        <f>IF(Activity!L461="","",Activity!L461)</f>
        <v>0</v>
      </c>
      <c r="L456" t="str">
        <f>IF(Activity!M461="","",Activity!M461)</f>
        <v/>
      </c>
      <c r="M456" t="str">
        <f>IF(Activity!N461="","",Activity!N461)</f>
        <v/>
      </c>
      <c r="N456" t="str">
        <f>IF(Activity!O461="","",Activity!O461)</f>
        <v/>
      </c>
      <c r="O456" s="127" t="str">
        <f>IF(Activity!P461="","",Activity!P461)</f>
        <v/>
      </c>
      <c r="P456" t="str">
        <f>IF(Activity!Q461="","",Activity!Q461)</f>
        <v/>
      </c>
      <c r="Q456" t="str">
        <f>IF(Activity!V461="","",Activity!V461)</f>
        <v/>
      </c>
    </row>
    <row r="457" spans="1:17" x14ac:dyDescent="0.25">
      <c r="A457">
        <v>11</v>
      </c>
      <c r="B457" t="str">
        <f t="shared" si="7"/>
        <v/>
      </c>
      <c r="C457" s="9"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t="str">
        <f>IF(Activity!K462="","",Activity!K462)</f>
        <v/>
      </c>
      <c r="K457">
        <f>IF(Activity!L462="","",Activity!L462)</f>
        <v>0</v>
      </c>
      <c r="L457" t="str">
        <f>IF(Activity!M462="","",Activity!M462)</f>
        <v/>
      </c>
      <c r="M457" t="str">
        <f>IF(Activity!N462="","",Activity!N462)</f>
        <v/>
      </c>
      <c r="N457" t="str">
        <f>IF(Activity!O462="","",Activity!O462)</f>
        <v/>
      </c>
      <c r="O457" s="127" t="str">
        <f>IF(Activity!P462="","",Activity!P462)</f>
        <v/>
      </c>
      <c r="P457" t="str">
        <f>IF(Activity!Q462="","",Activity!Q462)</f>
        <v/>
      </c>
      <c r="Q457" t="str">
        <f>IF(Activity!V462="","",Activity!V462)</f>
        <v/>
      </c>
    </row>
    <row r="458" spans="1:17" x14ac:dyDescent="0.25">
      <c r="A458">
        <v>11</v>
      </c>
      <c r="B458" t="str">
        <f t="shared" si="7"/>
        <v/>
      </c>
      <c r="C458" s="9"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t="str">
        <f>IF(Activity!K463="","",Activity!K463)</f>
        <v/>
      </c>
      <c r="K458">
        <f>IF(Activity!L463="","",Activity!L463)</f>
        <v>0</v>
      </c>
      <c r="L458" t="str">
        <f>IF(Activity!M463="","",Activity!M463)</f>
        <v/>
      </c>
      <c r="M458" t="str">
        <f>IF(Activity!N463="","",Activity!N463)</f>
        <v/>
      </c>
      <c r="N458" t="str">
        <f>IF(Activity!O463="","",Activity!O463)</f>
        <v/>
      </c>
      <c r="O458" s="127" t="str">
        <f>IF(Activity!P463="","",Activity!P463)</f>
        <v/>
      </c>
      <c r="P458" t="str">
        <f>IF(Activity!Q463="","",Activity!Q463)</f>
        <v/>
      </c>
      <c r="Q458" t="str">
        <f>IF(Activity!V463="","",Activity!V463)</f>
        <v/>
      </c>
    </row>
    <row r="459" spans="1:17" x14ac:dyDescent="0.25">
      <c r="A459">
        <v>11</v>
      </c>
      <c r="B459" t="str">
        <f t="shared" si="7"/>
        <v/>
      </c>
      <c r="C459" s="9"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t="str">
        <f>IF(Activity!K464="","",Activity!K464)</f>
        <v/>
      </c>
      <c r="K459">
        <f>IF(Activity!L464="","",Activity!L464)</f>
        <v>0</v>
      </c>
      <c r="L459" t="str">
        <f>IF(Activity!M464="","",Activity!M464)</f>
        <v/>
      </c>
      <c r="M459" t="str">
        <f>IF(Activity!N464="","",Activity!N464)</f>
        <v/>
      </c>
      <c r="N459" t="str">
        <f>IF(Activity!O464="","",Activity!O464)</f>
        <v/>
      </c>
      <c r="O459" s="127" t="str">
        <f>IF(Activity!P464="","",Activity!P464)</f>
        <v/>
      </c>
      <c r="P459" t="str">
        <f>IF(Activity!Q464="","",Activity!Q464)</f>
        <v/>
      </c>
      <c r="Q459" t="str">
        <f>IF(Activity!V464="","",Activity!V464)</f>
        <v/>
      </c>
    </row>
    <row r="460" spans="1:17" x14ac:dyDescent="0.25">
      <c r="A460">
        <v>11</v>
      </c>
      <c r="B460" t="str">
        <f t="shared" si="7"/>
        <v/>
      </c>
      <c r="C460" s="9"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t="str">
        <f>IF(Activity!K465="","",Activity!K465)</f>
        <v/>
      </c>
      <c r="K460">
        <f>IF(Activity!L465="","",Activity!L465)</f>
        <v>0</v>
      </c>
      <c r="L460" t="str">
        <f>IF(Activity!M465="","",Activity!M465)</f>
        <v/>
      </c>
      <c r="M460" t="str">
        <f>IF(Activity!N465="","",Activity!N465)</f>
        <v/>
      </c>
      <c r="N460" t="str">
        <f>IF(Activity!O465="","",Activity!O465)</f>
        <v/>
      </c>
      <c r="O460" s="127" t="str">
        <f>IF(Activity!P465="","",Activity!P465)</f>
        <v/>
      </c>
      <c r="P460" t="str">
        <f>IF(Activity!Q465="","",Activity!Q465)</f>
        <v/>
      </c>
      <c r="Q460" t="str">
        <f>IF(Activity!V465="","",Activity!V465)</f>
        <v/>
      </c>
    </row>
    <row r="461" spans="1:17" x14ac:dyDescent="0.25">
      <c r="A461">
        <v>11</v>
      </c>
      <c r="B461" t="str">
        <f t="shared" si="7"/>
        <v/>
      </c>
      <c r="C461" s="9"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t="str">
        <f>IF(Activity!K466="","",Activity!K466)</f>
        <v/>
      </c>
      <c r="K461">
        <f>IF(Activity!L466="","",Activity!L466)</f>
        <v>0</v>
      </c>
      <c r="L461" t="str">
        <f>IF(Activity!M466="","",Activity!M466)</f>
        <v/>
      </c>
      <c r="M461" t="str">
        <f>IF(Activity!N466="","",Activity!N466)</f>
        <v/>
      </c>
      <c r="N461" t="str">
        <f>IF(Activity!O466="","",Activity!O466)</f>
        <v/>
      </c>
      <c r="O461" s="127" t="str">
        <f>IF(Activity!P466="","",Activity!P466)</f>
        <v/>
      </c>
      <c r="P461" t="str">
        <f>IF(Activity!Q466="","",Activity!Q466)</f>
        <v/>
      </c>
      <c r="Q461" t="str">
        <f>IF(Activity!V466="","",Activity!V466)</f>
        <v/>
      </c>
    </row>
    <row r="462" spans="1:17" x14ac:dyDescent="0.25">
      <c r="A462">
        <v>11</v>
      </c>
      <c r="B462" t="str">
        <f t="shared" si="7"/>
        <v/>
      </c>
      <c r="C462" s="9"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t="str">
        <f>IF(Activity!K467="","",Activity!K467)</f>
        <v/>
      </c>
      <c r="K462">
        <f>IF(Activity!L467="","",Activity!L467)</f>
        <v>0</v>
      </c>
      <c r="L462" t="str">
        <f>IF(Activity!M467="","",Activity!M467)</f>
        <v/>
      </c>
      <c r="M462" t="str">
        <f>IF(Activity!N467="","",Activity!N467)</f>
        <v/>
      </c>
      <c r="N462" t="str">
        <f>IF(Activity!O467="","",Activity!O467)</f>
        <v/>
      </c>
      <c r="O462" s="127" t="str">
        <f>IF(Activity!P467="","",Activity!P467)</f>
        <v/>
      </c>
      <c r="P462" t="str">
        <f>IF(Activity!Q467="","",Activity!Q467)</f>
        <v/>
      </c>
      <c r="Q462" t="str">
        <f>IF(Activity!V467="","",Activity!V467)</f>
        <v/>
      </c>
    </row>
    <row r="463" spans="1:17" x14ac:dyDescent="0.25">
      <c r="A463">
        <v>11</v>
      </c>
      <c r="B463" t="str">
        <f t="shared" si="7"/>
        <v/>
      </c>
      <c r="C463" s="9"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t="str">
        <f>IF(Activity!K468="","",Activity!K468)</f>
        <v/>
      </c>
      <c r="K463">
        <f>IF(Activity!L468="","",Activity!L468)</f>
        <v>0</v>
      </c>
      <c r="L463" t="str">
        <f>IF(Activity!M468="","",Activity!M468)</f>
        <v/>
      </c>
      <c r="M463" t="str">
        <f>IF(Activity!N468="","",Activity!N468)</f>
        <v/>
      </c>
      <c r="N463" t="str">
        <f>IF(Activity!O468="","",Activity!O468)</f>
        <v/>
      </c>
      <c r="O463" s="127" t="str">
        <f>IF(Activity!P468="","",Activity!P468)</f>
        <v/>
      </c>
      <c r="P463" t="str">
        <f>IF(Activity!Q468="","",Activity!Q468)</f>
        <v/>
      </c>
      <c r="Q463" t="str">
        <f>IF(Activity!V468="","",Activity!V468)</f>
        <v/>
      </c>
    </row>
    <row r="464" spans="1:17" x14ac:dyDescent="0.25">
      <c r="A464">
        <v>11</v>
      </c>
      <c r="B464" t="str">
        <f t="shared" si="7"/>
        <v/>
      </c>
      <c r="C464" s="9"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t="str">
        <f>IF(Activity!K469="","",Activity!K469)</f>
        <v/>
      </c>
      <c r="K464">
        <f>IF(Activity!L469="","",Activity!L469)</f>
        <v>0</v>
      </c>
      <c r="L464" t="str">
        <f>IF(Activity!M469="","",Activity!M469)</f>
        <v/>
      </c>
      <c r="M464" t="str">
        <f>IF(Activity!N469="","",Activity!N469)</f>
        <v/>
      </c>
      <c r="N464" t="str">
        <f>IF(Activity!O469="","",Activity!O469)</f>
        <v/>
      </c>
      <c r="O464" s="127" t="str">
        <f>IF(Activity!P469="","",Activity!P469)</f>
        <v/>
      </c>
      <c r="P464" t="str">
        <f>IF(Activity!Q469="","",Activity!Q469)</f>
        <v/>
      </c>
      <c r="Q464" t="str">
        <f>IF(Activity!V469="","",Activity!V469)</f>
        <v/>
      </c>
    </row>
    <row r="465" spans="1:17" x14ac:dyDescent="0.25">
      <c r="A465">
        <v>11</v>
      </c>
      <c r="B465" t="str">
        <f t="shared" si="7"/>
        <v/>
      </c>
      <c r="C465" s="9"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t="str">
        <f>IF(Activity!K470="","",Activity!K470)</f>
        <v/>
      </c>
      <c r="K465">
        <f>IF(Activity!L470="","",Activity!L470)</f>
        <v>0</v>
      </c>
      <c r="L465" t="str">
        <f>IF(Activity!M470="","",Activity!M470)</f>
        <v/>
      </c>
      <c r="M465" t="str">
        <f>IF(Activity!N470="","",Activity!N470)</f>
        <v/>
      </c>
      <c r="N465" t="str">
        <f>IF(Activity!O470="","",Activity!O470)</f>
        <v/>
      </c>
      <c r="O465" s="127" t="str">
        <f>IF(Activity!P470="","",Activity!P470)</f>
        <v/>
      </c>
      <c r="P465" t="str">
        <f>IF(Activity!Q470="","",Activity!Q470)</f>
        <v/>
      </c>
      <c r="Q465" t="str">
        <f>IF(Activity!V470="","",Activity!V470)</f>
        <v/>
      </c>
    </row>
    <row r="466" spans="1:17" x14ac:dyDescent="0.25">
      <c r="A466">
        <v>11</v>
      </c>
      <c r="B466" t="str">
        <f t="shared" si="7"/>
        <v/>
      </c>
      <c r="C466" s="9"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t="str">
        <f>IF(Activity!K471="","",Activity!K471)</f>
        <v/>
      </c>
      <c r="K466">
        <f>IF(Activity!L471="","",Activity!L471)</f>
        <v>0</v>
      </c>
      <c r="L466" t="str">
        <f>IF(Activity!M471="","",Activity!M471)</f>
        <v/>
      </c>
      <c r="M466" t="str">
        <f>IF(Activity!N471="","",Activity!N471)</f>
        <v/>
      </c>
      <c r="N466" t="str">
        <f>IF(Activity!O471="","",Activity!O471)</f>
        <v/>
      </c>
      <c r="O466" s="127" t="str">
        <f>IF(Activity!P471="","",Activity!P471)</f>
        <v/>
      </c>
      <c r="P466" t="str">
        <f>IF(Activity!Q471="","",Activity!Q471)</f>
        <v/>
      </c>
      <c r="Q466" t="str">
        <f>IF(Activity!V471="","",Activity!V471)</f>
        <v/>
      </c>
    </row>
    <row r="467" spans="1:17" x14ac:dyDescent="0.25">
      <c r="A467">
        <v>11</v>
      </c>
      <c r="B467" t="str">
        <f t="shared" si="7"/>
        <v/>
      </c>
      <c r="C467" s="9"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t="str">
        <f>IF(Activity!K472="","",Activity!K472)</f>
        <v/>
      </c>
      <c r="K467">
        <f>IF(Activity!L472="","",Activity!L472)</f>
        <v>0</v>
      </c>
      <c r="L467" t="str">
        <f>IF(Activity!M472="","",Activity!M472)</f>
        <v/>
      </c>
      <c r="M467" t="str">
        <f>IF(Activity!N472="","",Activity!N472)</f>
        <v/>
      </c>
      <c r="N467" t="str">
        <f>IF(Activity!O472="","",Activity!O472)</f>
        <v/>
      </c>
      <c r="O467" s="127" t="str">
        <f>IF(Activity!P472="","",Activity!P472)</f>
        <v/>
      </c>
      <c r="P467" t="str">
        <f>IF(Activity!Q472="","",Activity!Q472)</f>
        <v/>
      </c>
      <c r="Q467" t="str">
        <f>IF(Activity!V472="","",Activity!V472)</f>
        <v/>
      </c>
    </row>
    <row r="468" spans="1:17" x14ac:dyDescent="0.25">
      <c r="A468">
        <v>11</v>
      </c>
      <c r="B468" t="str">
        <f t="shared" si="7"/>
        <v/>
      </c>
      <c r="C468" s="9"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t="str">
        <f>IF(Activity!K473="","",Activity!K473)</f>
        <v/>
      </c>
      <c r="K468">
        <f>IF(Activity!L473="","",Activity!L473)</f>
        <v>0</v>
      </c>
      <c r="L468" t="str">
        <f>IF(Activity!M473="","",Activity!M473)</f>
        <v/>
      </c>
      <c r="M468" t="str">
        <f>IF(Activity!N473="","",Activity!N473)</f>
        <v/>
      </c>
      <c r="N468" t="str">
        <f>IF(Activity!O473="","",Activity!O473)</f>
        <v/>
      </c>
      <c r="O468" s="127" t="str">
        <f>IF(Activity!P473="","",Activity!P473)</f>
        <v/>
      </c>
      <c r="P468" t="str">
        <f>IF(Activity!Q473="","",Activity!Q473)</f>
        <v/>
      </c>
      <c r="Q468" t="str">
        <f>IF(Activity!V473="","",Activity!V473)</f>
        <v/>
      </c>
    </row>
    <row r="469" spans="1:17" x14ac:dyDescent="0.25">
      <c r="A469">
        <v>11</v>
      </c>
      <c r="B469" t="str">
        <f t="shared" si="7"/>
        <v/>
      </c>
      <c r="C469" s="9"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t="str">
        <f>IF(Activity!K474="","",Activity!K474)</f>
        <v/>
      </c>
      <c r="K469">
        <f>IF(Activity!L474="","",Activity!L474)</f>
        <v>0</v>
      </c>
      <c r="L469" t="str">
        <f>IF(Activity!M474="","",Activity!M474)</f>
        <v/>
      </c>
      <c r="M469" t="str">
        <f>IF(Activity!N474="","",Activity!N474)</f>
        <v/>
      </c>
      <c r="N469" t="str">
        <f>IF(Activity!O474="","",Activity!O474)</f>
        <v/>
      </c>
      <c r="O469" s="127" t="str">
        <f>IF(Activity!P474="","",Activity!P474)</f>
        <v/>
      </c>
      <c r="P469" t="str">
        <f>IF(Activity!Q474="","",Activity!Q474)</f>
        <v/>
      </c>
      <c r="Q469" t="str">
        <f>IF(Activity!V474="","",Activity!V474)</f>
        <v/>
      </c>
    </row>
    <row r="470" spans="1:17" x14ac:dyDescent="0.25">
      <c r="A470">
        <v>11</v>
      </c>
      <c r="B470" t="str">
        <f t="shared" si="7"/>
        <v/>
      </c>
      <c r="C470" s="9"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t="str">
        <f>IF(Activity!K475="","",Activity!K475)</f>
        <v/>
      </c>
      <c r="K470">
        <f>IF(Activity!L475="","",Activity!L475)</f>
        <v>0</v>
      </c>
      <c r="L470" t="str">
        <f>IF(Activity!M475="","",Activity!M475)</f>
        <v/>
      </c>
      <c r="M470" t="str">
        <f>IF(Activity!N475="","",Activity!N475)</f>
        <v/>
      </c>
      <c r="N470" t="str">
        <f>IF(Activity!O475="","",Activity!O475)</f>
        <v/>
      </c>
      <c r="O470" s="127" t="str">
        <f>IF(Activity!P475="","",Activity!P475)</f>
        <v/>
      </c>
      <c r="P470" t="str">
        <f>IF(Activity!Q475="","",Activity!Q475)</f>
        <v/>
      </c>
      <c r="Q470" t="str">
        <f>IF(Activity!V475="","",Activity!V475)</f>
        <v/>
      </c>
    </row>
    <row r="471" spans="1:17" x14ac:dyDescent="0.25">
      <c r="A471">
        <v>11</v>
      </c>
      <c r="B471" t="str">
        <f t="shared" si="7"/>
        <v/>
      </c>
      <c r="C471" s="9"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t="str">
        <f>IF(Activity!K476="","",Activity!K476)</f>
        <v/>
      </c>
      <c r="K471">
        <f>IF(Activity!L476="","",Activity!L476)</f>
        <v>0</v>
      </c>
      <c r="L471" t="str">
        <f>IF(Activity!M476="","",Activity!M476)</f>
        <v/>
      </c>
      <c r="M471" t="str">
        <f>IF(Activity!N476="","",Activity!N476)</f>
        <v/>
      </c>
      <c r="N471" t="str">
        <f>IF(Activity!O476="","",Activity!O476)</f>
        <v/>
      </c>
      <c r="O471" s="127" t="str">
        <f>IF(Activity!P476="","",Activity!P476)</f>
        <v/>
      </c>
      <c r="P471" t="str">
        <f>IF(Activity!Q476="","",Activity!Q476)</f>
        <v/>
      </c>
      <c r="Q471" t="str">
        <f>IF(Activity!V476="","",Activity!V476)</f>
        <v/>
      </c>
    </row>
    <row r="472" spans="1:17" x14ac:dyDescent="0.25">
      <c r="A472">
        <v>11</v>
      </c>
      <c r="B472" t="str">
        <f t="shared" si="7"/>
        <v/>
      </c>
      <c r="C472" s="9"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t="str">
        <f>IF(Activity!K477="","",Activity!K477)</f>
        <v/>
      </c>
      <c r="K472">
        <f>IF(Activity!L477="","",Activity!L477)</f>
        <v>0</v>
      </c>
      <c r="L472" t="str">
        <f>IF(Activity!M477="","",Activity!M477)</f>
        <v/>
      </c>
      <c r="M472" t="str">
        <f>IF(Activity!N477="","",Activity!N477)</f>
        <v/>
      </c>
      <c r="N472" t="str">
        <f>IF(Activity!O477="","",Activity!O477)</f>
        <v/>
      </c>
      <c r="O472" s="127" t="str">
        <f>IF(Activity!P477="","",Activity!P477)</f>
        <v/>
      </c>
      <c r="P472" t="str">
        <f>IF(Activity!Q477="","",Activity!Q477)</f>
        <v/>
      </c>
      <c r="Q472" t="str">
        <f>IF(Activity!V477="","",Activity!V477)</f>
        <v/>
      </c>
    </row>
    <row r="473" spans="1:17" x14ac:dyDescent="0.25">
      <c r="A473">
        <v>11</v>
      </c>
      <c r="B473" t="str">
        <f t="shared" si="7"/>
        <v/>
      </c>
      <c r="C473" s="9"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t="str">
        <f>IF(Activity!K478="","",Activity!K478)</f>
        <v/>
      </c>
      <c r="K473">
        <f>IF(Activity!L478="","",Activity!L478)</f>
        <v>0</v>
      </c>
      <c r="L473" t="str">
        <f>IF(Activity!M478="","",Activity!M478)</f>
        <v/>
      </c>
      <c r="M473" t="str">
        <f>IF(Activity!N478="","",Activity!N478)</f>
        <v/>
      </c>
      <c r="N473" t="str">
        <f>IF(Activity!O478="","",Activity!O478)</f>
        <v/>
      </c>
      <c r="O473" s="127" t="str">
        <f>IF(Activity!P478="","",Activity!P478)</f>
        <v/>
      </c>
      <c r="P473" t="str">
        <f>IF(Activity!Q478="","",Activity!Q478)</f>
        <v/>
      </c>
      <c r="Q473" t="str">
        <f>IF(Activity!V478="","",Activity!V478)</f>
        <v/>
      </c>
    </row>
    <row r="474" spans="1:17" x14ac:dyDescent="0.25">
      <c r="A474">
        <v>11</v>
      </c>
      <c r="B474" t="str">
        <f t="shared" si="7"/>
        <v/>
      </c>
      <c r="C474" s="9"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t="str">
        <f>IF(Activity!K479="","",Activity!K479)</f>
        <v/>
      </c>
      <c r="K474">
        <f>IF(Activity!L479="","",Activity!L479)</f>
        <v>0</v>
      </c>
      <c r="L474" t="str">
        <f>IF(Activity!M479="","",Activity!M479)</f>
        <v/>
      </c>
      <c r="M474" t="str">
        <f>IF(Activity!N479="","",Activity!N479)</f>
        <v/>
      </c>
      <c r="N474" t="str">
        <f>IF(Activity!O479="","",Activity!O479)</f>
        <v/>
      </c>
      <c r="O474" s="127" t="str">
        <f>IF(Activity!P479="","",Activity!P479)</f>
        <v/>
      </c>
      <c r="P474" t="str">
        <f>IF(Activity!Q479="","",Activity!Q479)</f>
        <v/>
      </c>
      <c r="Q474" t="str">
        <f>IF(Activity!V479="","",Activity!V479)</f>
        <v/>
      </c>
    </row>
    <row r="475" spans="1:17" x14ac:dyDescent="0.25">
      <c r="A475">
        <v>11</v>
      </c>
      <c r="B475" t="str">
        <f t="shared" si="7"/>
        <v/>
      </c>
      <c r="C475" s="9"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t="str">
        <f>IF(Activity!K480="","",Activity!K480)</f>
        <v/>
      </c>
      <c r="K475">
        <f>IF(Activity!L480="","",Activity!L480)</f>
        <v>0</v>
      </c>
      <c r="L475" t="str">
        <f>IF(Activity!M480="","",Activity!M480)</f>
        <v/>
      </c>
      <c r="M475" t="str">
        <f>IF(Activity!N480="","",Activity!N480)</f>
        <v/>
      </c>
      <c r="N475" t="str">
        <f>IF(Activity!O480="","",Activity!O480)</f>
        <v/>
      </c>
      <c r="O475" s="127" t="str">
        <f>IF(Activity!P480="","",Activity!P480)</f>
        <v/>
      </c>
      <c r="P475" t="str">
        <f>IF(Activity!Q480="","",Activity!Q480)</f>
        <v/>
      </c>
      <c r="Q475" t="str">
        <f>IF(Activity!V480="","",Activity!V480)</f>
        <v/>
      </c>
    </row>
    <row r="476" spans="1:17" x14ac:dyDescent="0.25">
      <c r="A476">
        <v>11</v>
      </c>
      <c r="B476" t="str">
        <f t="shared" si="7"/>
        <v/>
      </c>
      <c r="C476" s="9"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t="str">
        <f>IF(Activity!K481="","",Activity!K481)</f>
        <v/>
      </c>
      <c r="K476">
        <f>IF(Activity!L481="","",Activity!L481)</f>
        <v>0</v>
      </c>
      <c r="L476" t="str">
        <f>IF(Activity!M481="","",Activity!M481)</f>
        <v/>
      </c>
      <c r="M476" t="str">
        <f>IF(Activity!N481="","",Activity!N481)</f>
        <v/>
      </c>
      <c r="N476" t="str">
        <f>IF(Activity!O481="","",Activity!O481)</f>
        <v/>
      </c>
      <c r="O476" s="127" t="str">
        <f>IF(Activity!P481="","",Activity!P481)</f>
        <v/>
      </c>
      <c r="P476" t="str">
        <f>IF(Activity!Q481="","",Activity!Q481)</f>
        <v/>
      </c>
      <c r="Q476" t="str">
        <f>IF(Activity!V481="","",Activity!V481)</f>
        <v/>
      </c>
    </row>
    <row r="477" spans="1:17" x14ac:dyDescent="0.25">
      <c r="A477">
        <v>11</v>
      </c>
      <c r="B477" t="str">
        <f t="shared" si="7"/>
        <v/>
      </c>
      <c r="C477" s="9"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t="str">
        <f>IF(Activity!K482="","",Activity!K482)</f>
        <v/>
      </c>
      <c r="K477">
        <f>IF(Activity!L482="","",Activity!L482)</f>
        <v>0</v>
      </c>
      <c r="L477" t="str">
        <f>IF(Activity!M482="","",Activity!M482)</f>
        <v/>
      </c>
      <c r="M477" t="str">
        <f>IF(Activity!N482="","",Activity!N482)</f>
        <v/>
      </c>
      <c r="N477" t="str">
        <f>IF(Activity!O482="","",Activity!O482)</f>
        <v/>
      </c>
      <c r="O477" s="127" t="str">
        <f>IF(Activity!P482="","",Activity!P482)</f>
        <v/>
      </c>
      <c r="P477" t="str">
        <f>IF(Activity!Q482="","",Activity!Q482)</f>
        <v/>
      </c>
      <c r="Q477" t="str">
        <f>IF(Activity!V482="","",Activity!V482)</f>
        <v/>
      </c>
    </row>
    <row r="478" spans="1:17" x14ac:dyDescent="0.25">
      <c r="A478">
        <v>11</v>
      </c>
      <c r="B478" t="str">
        <f t="shared" si="7"/>
        <v/>
      </c>
      <c r="C478" s="9"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t="str">
        <f>IF(Activity!K483="","",Activity!K483)</f>
        <v/>
      </c>
      <c r="K478">
        <f>IF(Activity!L483="","",Activity!L483)</f>
        <v>0</v>
      </c>
      <c r="L478" t="str">
        <f>IF(Activity!M483="","",Activity!M483)</f>
        <v/>
      </c>
      <c r="M478" t="str">
        <f>IF(Activity!N483="","",Activity!N483)</f>
        <v/>
      </c>
      <c r="N478" t="str">
        <f>IF(Activity!O483="","",Activity!O483)</f>
        <v/>
      </c>
      <c r="O478" s="127" t="str">
        <f>IF(Activity!P483="","",Activity!P483)</f>
        <v/>
      </c>
      <c r="P478" t="str">
        <f>IF(Activity!Q483="","",Activity!Q483)</f>
        <v/>
      </c>
      <c r="Q478" t="str">
        <f>IF(Activity!V483="","",Activity!V483)</f>
        <v/>
      </c>
    </row>
    <row r="479" spans="1:17" x14ac:dyDescent="0.25">
      <c r="A479">
        <v>11</v>
      </c>
      <c r="B479" t="str">
        <f t="shared" si="7"/>
        <v/>
      </c>
      <c r="C479" s="9"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t="str">
        <f>IF(Activity!K484="","",Activity!K484)</f>
        <v/>
      </c>
      <c r="K479">
        <f>IF(Activity!L484="","",Activity!L484)</f>
        <v>0</v>
      </c>
      <c r="L479" t="str">
        <f>IF(Activity!M484="","",Activity!M484)</f>
        <v/>
      </c>
      <c r="M479" t="str">
        <f>IF(Activity!N484="","",Activity!N484)</f>
        <v/>
      </c>
      <c r="N479" t="str">
        <f>IF(Activity!O484="","",Activity!O484)</f>
        <v/>
      </c>
      <c r="O479" s="127" t="str">
        <f>IF(Activity!P484="","",Activity!P484)</f>
        <v/>
      </c>
      <c r="P479" t="str">
        <f>IF(Activity!Q484="","",Activity!Q484)</f>
        <v/>
      </c>
      <c r="Q479" t="str">
        <f>IF(Activity!V484="","",Activity!V484)</f>
        <v/>
      </c>
    </row>
    <row r="480" spans="1:17" x14ac:dyDescent="0.25">
      <c r="A480">
        <v>11</v>
      </c>
      <c r="B480" t="str">
        <f t="shared" si="7"/>
        <v/>
      </c>
      <c r="C480" s="9"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t="str">
        <f>IF(Activity!K485="","",Activity!K485)</f>
        <v/>
      </c>
      <c r="K480">
        <f>IF(Activity!L485="","",Activity!L485)</f>
        <v>0</v>
      </c>
      <c r="L480" t="str">
        <f>IF(Activity!M485="","",Activity!M485)</f>
        <v/>
      </c>
      <c r="M480" t="str">
        <f>IF(Activity!N485="","",Activity!N485)</f>
        <v/>
      </c>
      <c r="N480" t="str">
        <f>IF(Activity!O485="","",Activity!O485)</f>
        <v/>
      </c>
      <c r="O480" s="127" t="str">
        <f>IF(Activity!P485="","",Activity!P485)</f>
        <v/>
      </c>
      <c r="P480" t="str">
        <f>IF(Activity!Q485="","",Activity!Q485)</f>
        <v/>
      </c>
      <c r="Q480" t="str">
        <f>IF(Activity!V485="","",Activity!V485)</f>
        <v/>
      </c>
    </row>
    <row r="481" spans="1:17" x14ac:dyDescent="0.25">
      <c r="A481">
        <v>11</v>
      </c>
      <c r="B481" t="str">
        <f t="shared" si="7"/>
        <v/>
      </c>
      <c r="C481" s="9"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t="str">
        <f>IF(Activity!K486="","",Activity!K486)</f>
        <v/>
      </c>
      <c r="K481">
        <f>IF(Activity!L486="","",Activity!L486)</f>
        <v>0</v>
      </c>
      <c r="L481" t="str">
        <f>IF(Activity!M486="","",Activity!M486)</f>
        <v/>
      </c>
      <c r="M481" t="str">
        <f>IF(Activity!N486="","",Activity!N486)</f>
        <v/>
      </c>
      <c r="N481" t="str">
        <f>IF(Activity!O486="","",Activity!O486)</f>
        <v/>
      </c>
      <c r="O481" s="127" t="str">
        <f>IF(Activity!P486="","",Activity!P486)</f>
        <v/>
      </c>
      <c r="P481" t="str">
        <f>IF(Activity!Q486="","",Activity!Q486)</f>
        <v/>
      </c>
      <c r="Q481" t="str">
        <f>IF(Activity!V486="","",Activity!V486)</f>
        <v/>
      </c>
    </row>
    <row r="482" spans="1:17" x14ac:dyDescent="0.25">
      <c r="A482">
        <v>11</v>
      </c>
      <c r="B482" t="str">
        <f t="shared" si="7"/>
        <v/>
      </c>
      <c r="C482" s="9"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t="str">
        <f>IF(Activity!K487="","",Activity!K487)</f>
        <v/>
      </c>
      <c r="K482">
        <f>IF(Activity!L487="","",Activity!L487)</f>
        <v>0</v>
      </c>
      <c r="L482" t="str">
        <f>IF(Activity!M487="","",Activity!M487)</f>
        <v/>
      </c>
      <c r="M482" t="str">
        <f>IF(Activity!N487="","",Activity!N487)</f>
        <v/>
      </c>
      <c r="N482" t="str">
        <f>IF(Activity!O487="","",Activity!O487)</f>
        <v/>
      </c>
      <c r="O482" s="127" t="str">
        <f>IF(Activity!P487="","",Activity!P487)</f>
        <v/>
      </c>
      <c r="P482" t="str">
        <f>IF(Activity!Q487="","",Activity!Q487)</f>
        <v/>
      </c>
      <c r="Q482" t="str">
        <f>IF(Activity!V487="","",Activity!V487)</f>
        <v/>
      </c>
    </row>
    <row r="483" spans="1:17" x14ac:dyDescent="0.25">
      <c r="A483">
        <v>11</v>
      </c>
      <c r="B483" t="str">
        <f t="shared" si="7"/>
        <v/>
      </c>
      <c r="C483" s="9"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t="str">
        <f>IF(Activity!K488="","",Activity!K488)</f>
        <v/>
      </c>
      <c r="K483">
        <f>IF(Activity!L488="","",Activity!L488)</f>
        <v>0</v>
      </c>
      <c r="L483" t="str">
        <f>IF(Activity!M488="","",Activity!M488)</f>
        <v/>
      </c>
      <c r="M483" t="str">
        <f>IF(Activity!N488="","",Activity!N488)</f>
        <v/>
      </c>
      <c r="N483" t="str">
        <f>IF(Activity!O488="","",Activity!O488)</f>
        <v/>
      </c>
      <c r="O483" s="127" t="str">
        <f>IF(Activity!P488="","",Activity!P488)</f>
        <v/>
      </c>
      <c r="P483" t="str">
        <f>IF(Activity!Q488="","",Activity!Q488)</f>
        <v/>
      </c>
      <c r="Q483" t="str">
        <f>IF(Activity!V488="","",Activity!V488)</f>
        <v/>
      </c>
    </row>
    <row r="484" spans="1:17" x14ac:dyDescent="0.25">
      <c r="A484">
        <v>11</v>
      </c>
      <c r="B484" t="str">
        <f t="shared" si="7"/>
        <v/>
      </c>
      <c r="C484" s="9"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t="str">
        <f>IF(Activity!K489="","",Activity!K489)</f>
        <v/>
      </c>
      <c r="K484">
        <f>IF(Activity!L489="","",Activity!L489)</f>
        <v>0</v>
      </c>
      <c r="L484" t="str">
        <f>IF(Activity!M489="","",Activity!M489)</f>
        <v/>
      </c>
      <c r="M484" t="str">
        <f>IF(Activity!N489="","",Activity!N489)</f>
        <v/>
      </c>
      <c r="N484" t="str">
        <f>IF(Activity!O489="","",Activity!O489)</f>
        <v/>
      </c>
      <c r="O484" s="127" t="str">
        <f>IF(Activity!P489="","",Activity!P489)</f>
        <v/>
      </c>
      <c r="P484" t="str">
        <f>IF(Activity!Q489="","",Activity!Q489)</f>
        <v/>
      </c>
      <c r="Q484" t="str">
        <f>IF(Activity!V489="","",Activity!V489)</f>
        <v/>
      </c>
    </row>
    <row r="485" spans="1:17" x14ac:dyDescent="0.25">
      <c r="A485">
        <v>11</v>
      </c>
      <c r="B485" t="str">
        <f t="shared" si="7"/>
        <v/>
      </c>
      <c r="C485" s="9"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t="str">
        <f>IF(Activity!K490="","",Activity!K490)</f>
        <v/>
      </c>
      <c r="K485">
        <f>IF(Activity!L490="","",Activity!L490)</f>
        <v>0</v>
      </c>
      <c r="L485" t="str">
        <f>IF(Activity!M490="","",Activity!M490)</f>
        <v/>
      </c>
      <c r="M485" t="str">
        <f>IF(Activity!N490="","",Activity!N490)</f>
        <v/>
      </c>
      <c r="N485" t="str">
        <f>IF(Activity!O490="","",Activity!O490)</f>
        <v/>
      </c>
      <c r="O485" s="127" t="str">
        <f>IF(Activity!P490="","",Activity!P490)</f>
        <v/>
      </c>
      <c r="P485" t="str">
        <f>IF(Activity!Q490="","",Activity!Q490)</f>
        <v/>
      </c>
      <c r="Q485" t="str">
        <f>IF(Activity!V490="","",Activity!V490)</f>
        <v/>
      </c>
    </row>
    <row r="486" spans="1:17" x14ac:dyDescent="0.25">
      <c r="A486">
        <v>11</v>
      </c>
      <c r="B486" t="str">
        <f t="shared" si="7"/>
        <v/>
      </c>
      <c r="C486" s="9"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t="str">
        <f>IF(Activity!K491="","",Activity!K491)</f>
        <v/>
      </c>
      <c r="K486">
        <f>IF(Activity!L491="","",Activity!L491)</f>
        <v>0</v>
      </c>
      <c r="L486" t="str">
        <f>IF(Activity!M491="","",Activity!M491)</f>
        <v/>
      </c>
      <c r="M486" t="str">
        <f>IF(Activity!N491="","",Activity!N491)</f>
        <v/>
      </c>
      <c r="N486" t="str">
        <f>IF(Activity!O491="","",Activity!O491)</f>
        <v/>
      </c>
      <c r="O486" s="127" t="str">
        <f>IF(Activity!P491="","",Activity!P491)</f>
        <v/>
      </c>
      <c r="P486" t="str">
        <f>IF(Activity!Q491="","",Activity!Q491)</f>
        <v/>
      </c>
      <c r="Q486" t="str">
        <f>IF(Activity!V491="","",Activity!V491)</f>
        <v/>
      </c>
    </row>
    <row r="487" spans="1:17" x14ac:dyDescent="0.25">
      <c r="A487">
        <v>11</v>
      </c>
      <c r="B487" t="str">
        <f t="shared" si="7"/>
        <v/>
      </c>
      <c r="C487" s="9"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t="str">
        <f>IF(Activity!K492="","",Activity!K492)</f>
        <v/>
      </c>
      <c r="K487">
        <f>IF(Activity!L492="","",Activity!L492)</f>
        <v>0</v>
      </c>
      <c r="L487" t="str">
        <f>IF(Activity!M492="","",Activity!M492)</f>
        <v/>
      </c>
      <c r="M487" t="str">
        <f>IF(Activity!N492="","",Activity!N492)</f>
        <v/>
      </c>
      <c r="N487" t="str">
        <f>IF(Activity!O492="","",Activity!O492)</f>
        <v/>
      </c>
      <c r="O487" s="127" t="str">
        <f>IF(Activity!P492="","",Activity!P492)</f>
        <v/>
      </c>
      <c r="P487" t="str">
        <f>IF(Activity!Q492="","",Activity!Q492)</f>
        <v/>
      </c>
      <c r="Q487" t="str">
        <f>IF(Activity!V492="","",Activity!V492)</f>
        <v/>
      </c>
    </row>
    <row r="488" spans="1:17" x14ac:dyDescent="0.25">
      <c r="A488">
        <v>11</v>
      </c>
      <c r="B488" t="str">
        <f t="shared" si="7"/>
        <v/>
      </c>
      <c r="C488" s="9"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t="str">
        <f>IF(Activity!K493="","",Activity!K493)</f>
        <v/>
      </c>
      <c r="K488">
        <f>IF(Activity!L493="","",Activity!L493)</f>
        <v>0</v>
      </c>
      <c r="L488" t="str">
        <f>IF(Activity!M493="","",Activity!M493)</f>
        <v/>
      </c>
      <c r="M488" t="str">
        <f>IF(Activity!N493="","",Activity!N493)</f>
        <v/>
      </c>
      <c r="N488" t="str">
        <f>IF(Activity!O493="","",Activity!O493)</f>
        <v/>
      </c>
      <c r="O488" s="127" t="str">
        <f>IF(Activity!P493="","",Activity!P493)</f>
        <v/>
      </c>
      <c r="P488" t="str">
        <f>IF(Activity!Q493="","",Activity!Q493)</f>
        <v/>
      </c>
      <c r="Q488" t="str">
        <f>IF(Activity!V493="","",Activity!V493)</f>
        <v/>
      </c>
    </row>
    <row r="489" spans="1:17" x14ac:dyDescent="0.25">
      <c r="A489">
        <v>11</v>
      </c>
      <c r="B489" t="str">
        <f t="shared" si="7"/>
        <v/>
      </c>
      <c r="C489" s="9"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t="str">
        <f>IF(Activity!K494="","",Activity!K494)</f>
        <v/>
      </c>
      <c r="K489">
        <f>IF(Activity!L494="","",Activity!L494)</f>
        <v>0</v>
      </c>
      <c r="L489" t="str">
        <f>IF(Activity!M494="","",Activity!M494)</f>
        <v/>
      </c>
      <c r="M489" t="str">
        <f>IF(Activity!N494="","",Activity!N494)</f>
        <v/>
      </c>
      <c r="N489" t="str">
        <f>IF(Activity!O494="","",Activity!O494)</f>
        <v/>
      </c>
      <c r="O489" s="127" t="str">
        <f>IF(Activity!P494="","",Activity!P494)</f>
        <v/>
      </c>
      <c r="P489" t="str">
        <f>IF(Activity!Q494="","",Activity!Q494)</f>
        <v/>
      </c>
      <c r="Q489" t="str">
        <f>IF(Activity!V494="","",Activity!V494)</f>
        <v/>
      </c>
    </row>
    <row r="490" spans="1:17" x14ac:dyDescent="0.25">
      <c r="A490">
        <v>11</v>
      </c>
      <c r="B490" t="str">
        <f t="shared" si="7"/>
        <v/>
      </c>
      <c r="C490" s="9"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t="str">
        <f>IF(Activity!K495="","",Activity!K495)</f>
        <v/>
      </c>
      <c r="K490">
        <f>IF(Activity!L495="","",Activity!L495)</f>
        <v>0</v>
      </c>
      <c r="L490" t="str">
        <f>IF(Activity!M495="","",Activity!M495)</f>
        <v/>
      </c>
      <c r="M490" t="str">
        <f>IF(Activity!N495="","",Activity!N495)</f>
        <v/>
      </c>
      <c r="N490" t="str">
        <f>IF(Activity!O495="","",Activity!O495)</f>
        <v/>
      </c>
      <c r="O490" s="127" t="str">
        <f>IF(Activity!P495="","",Activity!P495)</f>
        <v/>
      </c>
      <c r="P490" t="str">
        <f>IF(Activity!Q495="","",Activity!Q495)</f>
        <v/>
      </c>
      <c r="Q490" t="str">
        <f>IF(Activity!V495="","",Activity!V495)</f>
        <v/>
      </c>
    </row>
    <row r="491" spans="1:17" x14ac:dyDescent="0.25">
      <c r="A491">
        <v>11</v>
      </c>
      <c r="B491" t="str">
        <f t="shared" si="7"/>
        <v/>
      </c>
      <c r="C491" s="9"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t="str">
        <f>IF(Activity!K496="","",Activity!K496)</f>
        <v/>
      </c>
      <c r="K491">
        <f>IF(Activity!L496="","",Activity!L496)</f>
        <v>0</v>
      </c>
      <c r="L491" t="str">
        <f>IF(Activity!M496="","",Activity!M496)</f>
        <v/>
      </c>
      <c r="M491" t="str">
        <f>IF(Activity!N496="","",Activity!N496)</f>
        <v/>
      </c>
      <c r="N491" t="str">
        <f>IF(Activity!O496="","",Activity!O496)</f>
        <v/>
      </c>
      <c r="O491" s="127" t="str">
        <f>IF(Activity!P496="","",Activity!P496)</f>
        <v/>
      </c>
      <c r="P491" t="str">
        <f>IF(Activity!Q496="","",Activity!Q496)</f>
        <v/>
      </c>
      <c r="Q491" t="str">
        <f>IF(Activity!V496="","",Activity!V496)</f>
        <v/>
      </c>
    </row>
    <row r="492" spans="1:17" x14ac:dyDescent="0.25">
      <c r="A492">
        <v>11</v>
      </c>
      <c r="B492" t="str">
        <f t="shared" si="7"/>
        <v/>
      </c>
      <c r="C492" s="9"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t="str">
        <f>IF(Activity!K497="","",Activity!K497)</f>
        <v/>
      </c>
      <c r="K492">
        <f>IF(Activity!L497="","",Activity!L497)</f>
        <v>0</v>
      </c>
      <c r="L492" t="str">
        <f>IF(Activity!M497="","",Activity!M497)</f>
        <v/>
      </c>
      <c r="M492" t="str">
        <f>IF(Activity!N497="","",Activity!N497)</f>
        <v/>
      </c>
      <c r="N492" t="str">
        <f>IF(Activity!O497="","",Activity!O497)</f>
        <v/>
      </c>
      <c r="O492" s="127" t="str">
        <f>IF(Activity!P497="","",Activity!P497)</f>
        <v/>
      </c>
      <c r="P492" t="str">
        <f>IF(Activity!Q497="","",Activity!Q497)</f>
        <v/>
      </c>
      <c r="Q492" t="str">
        <f>IF(Activity!V497="","",Activity!V497)</f>
        <v/>
      </c>
    </row>
    <row r="493" spans="1:17" x14ac:dyDescent="0.25">
      <c r="A493">
        <v>11</v>
      </c>
      <c r="B493" t="str">
        <f t="shared" si="7"/>
        <v/>
      </c>
      <c r="C493" s="9"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t="str">
        <f>IF(Activity!K498="","",Activity!K498)</f>
        <v/>
      </c>
      <c r="K493">
        <f>IF(Activity!L498="","",Activity!L498)</f>
        <v>0</v>
      </c>
      <c r="L493" t="str">
        <f>IF(Activity!M498="","",Activity!M498)</f>
        <v/>
      </c>
      <c r="M493" t="str">
        <f>IF(Activity!N498="","",Activity!N498)</f>
        <v/>
      </c>
      <c r="N493" t="str">
        <f>IF(Activity!O498="","",Activity!O498)</f>
        <v/>
      </c>
      <c r="O493" s="127" t="str">
        <f>IF(Activity!P498="","",Activity!P498)</f>
        <v/>
      </c>
      <c r="P493" t="str">
        <f>IF(Activity!Q498="","",Activity!Q498)</f>
        <v/>
      </c>
      <c r="Q493" t="str">
        <f>IF(Activity!V498="","",Activity!V498)</f>
        <v/>
      </c>
    </row>
    <row r="494" spans="1:17" x14ac:dyDescent="0.25">
      <c r="A494">
        <v>11</v>
      </c>
      <c r="B494" t="str">
        <f t="shared" si="7"/>
        <v/>
      </c>
      <c r="C494" s="9"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t="str">
        <f>IF(Activity!K499="","",Activity!K499)</f>
        <v/>
      </c>
      <c r="K494">
        <f>IF(Activity!L499="","",Activity!L499)</f>
        <v>0</v>
      </c>
      <c r="L494" t="str">
        <f>IF(Activity!M499="","",Activity!M499)</f>
        <v/>
      </c>
      <c r="M494" t="str">
        <f>IF(Activity!N499="","",Activity!N499)</f>
        <v/>
      </c>
      <c r="N494" t="str">
        <f>IF(Activity!O499="","",Activity!O499)</f>
        <v/>
      </c>
      <c r="O494" s="127" t="str">
        <f>IF(Activity!P499="","",Activity!P499)</f>
        <v/>
      </c>
      <c r="P494" t="str">
        <f>IF(Activity!Q499="","",Activity!Q499)</f>
        <v/>
      </c>
      <c r="Q494" t="str">
        <f>IF(Activity!V499="","",Activity!V499)</f>
        <v/>
      </c>
    </row>
    <row r="495" spans="1:17" x14ac:dyDescent="0.25">
      <c r="A495">
        <v>11</v>
      </c>
      <c r="B495" t="str">
        <f t="shared" si="7"/>
        <v/>
      </c>
      <c r="C495" s="9"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t="str">
        <f>IF(Activity!K500="","",Activity!K500)</f>
        <v/>
      </c>
      <c r="K495">
        <f>IF(Activity!L500="","",Activity!L500)</f>
        <v>0</v>
      </c>
      <c r="L495" t="str">
        <f>IF(Activity!M500="","",Activity!M500)</f>
        <v/>
      </c>
      <c r="M495" t="str">
        <f>IF(Activity!N500="","",Activity!N500)</f>
        <v/>
      </c>
      <c r="N495" t="str">
        <f>IF(Activity!O500="","",Activity!O500)</f>
        <v/>
      </c>
      <c r="O495" s="127" t="str">
        <f>IF(Activity!P500="","",Activity!P500)</f>
        <v/>
      </c>
      <c r="P495" t="str">
        <f>IF(Activity!Q500="","",Activity!Q500)</f>
        <v/>
      </c>
      <c r="Q495" t="str">
        <f>IF(Activity!V500="","",Activity!V500)</f>
        <v/>
      </c>
    </row>
    <row r="496" spans="1:17" x14ac:dyDescent="0.25">
      <c r="A496">
        <v>11</v>
      </c>
      <c r="B496" t="str">
        <f t="shared" si="7"/>
        <v/>
      </c>
      <c r="C496" s="9"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t="str">
        <f>IF(Activity!K501="","",Activity!K501)</f>
        <v/>
      </c>
      <c r="K496">
        <f>IF(Activity!L501="","",Activity!L501)</f>
        <v>0</v>
      </c>
      <c r="L496" t="str">
        <f>IF(Activity!M501="","",Activity!M501)</f>
        <v/>
      </c>
      <c r="M496" t="str">
        <f>IF(Activity!N501="","",Activity!N501)</f>
        <v/>
      </c>
      <c r="N496" t="str">
        <f>IF(Activity!O501="","",Activity!O501)</f>
        <v/>
      </c>
      <c r="O496" s="127" t="str">
        <f>IF(Activity!P501="","",Activity!P501)</f>
        <v/>
      </c>
      <c r="P496" t="str">
        <f>IF(Activity!Q501="","",Activity!Q501)</f>
        <v/>
      </c>
      <c r="Q496" t="str">
        <f>IF(Activity!V501="","",Activity!V501)</f>
        <v/>
      </c>
    </row>
    <row r="497" spans="1:17" x14ac:dyDescent="0.25">
      <c r="A497">
        <v>11</v>
      </c>
      <c r="B497" t="str">
        <f t="shared" si="7"/>
        <v/>
      </c>
      <c r="C497" s="9"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t="str">
        <f>IF(Activity!K502="","",Activity!K502)</f>
        <v/>
      </c>
      <c r="K497">
        <f>IF(Activity!L502="","",Activity!L502)</f>
        <v>0</v>
      </c>
      <c r="L497" t="str">
        <f>IF(Activity!M502="","",Activity!M502)</f>
        <v/>
      </c>
      <c r="M497" t="str">
        <f>IF(Activity!N502="","",Activity!N502)</f>
        <v/>
      </c>
      <c r="N497" t="str">
        <f>IF(Activity!O502="","",Activity!O502)</f>
        <v/>
      </c>
      <c r="O497" s="127" t="str">
        <f>IF(Activity!P502="","",Activity!P502)</f>
        <v/>
      </c>
      <c r="P497" t="str">
        <f>IF(Activity!Q502="","",Activity!Q502)</f>
        <v/>
      </c>
      <c r="Q497" t="str">
        <f>IF(Activity!V502="","",Activity!V502)</f>
        <v/>
      </c>
    </row>
    <row r="498" spans="1:17" x14ac:dyDescent="0.25">
      <c r="A498">
        <v>11</v>
      </c>
      <c r="B498" t="str">
        <f t="shared" si="7"/>
        <v/>
      </c>
      <c r="C498" s="9"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t="str">
        <f>IF(Activity!K503="","",Activity!K503)</f>
        <v/>
      </c>
      <c r="K498">
        <f>IF(Activity!L503="","",Activity!L503)</f>
        <v>0</v>
      </c>
      <c r="L498" t="str">
        <f>IF(Activity!M503="","",Activity!M503)</f>
        <v/>
      </c>
      <c r="M498" t="str">
        <f>IF(Activity!N503="","",Activity!N503)</f>
        <v/>
      </c>
      <c r="N498" t="str">
        <f>IF(Activity!O503="","",Activity!O503)</f>
        <v/>
      </c>
      <c r="O498" s="127" t="str">
        <f>IF(Activity!P503="","",Activity!P503)</f>
        <v/>
      </c>
      <c r="P498" t="str">
        <f>IF(Activity!Q503="","",Activity!Q503)</f>
        <v/>
      </c>
      <c r="Q498" t="str">
        <f>IF(Activity!V503="","",Activity!V503)</f>
        <v/>
      </c>
    </row>
    <row r="499" spans="1:17" x14ac:dyDescent="0.25">
      <c r="A499">
        <v>11</v>
      </c>
      <c r="B499" t="str">
        <f t="shared" si="7"/>
        <v/>
      </c>
      <c r="C499" s="9"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t="str">
        <f>IF(Activity!K504="","",Activity!K504)</f>
        <v/>
      </c>
      <c r="K499">
        <f>IF(Activity!L504="","",Activity!L504)</f>
        <v>0</v>
      </c>
      <c r="L499" t="str">
        <f>IF(Activity!M504="","",Activity!M504)</f>
        <v/>
      </c>
      <c r="M499" t="str">
        <f>IF(Activity!N504="","",Activity!N504)</f>
        <v/>
      </c>
      <c r="N499" t="str">
        <f>IF(Activity!O504="","",Activity!O504)</f>
        <v/>
      </c>
      <c r="O499" s="127" t="str">
        <f>IF(Activity!P504="","",Activity!P504)</f>
        <v/>
      </c>
      <c r="P499" t="str">
        <f>IF(Activity!Q504="","",Activity!Q504)</f>
        <v/>
      </c>
      <c r="Q499" t="str">
        <f>IF(Activity!V504="","",Activity!V504)</f>
        <v/>
      </c>
    </row>
    <row r="500" spans="1:17" x14ac:dyDescent="0.25">
      <c r="A500">
        <v>11</v>
      </c>
      <c r="B500" t="str">
        <f t="shared" si="7"/>
        <v/>
      </c>
      <c r="C500" s="9"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t="str">
        <f>IF(Activity!K505="","",Activity!K505)</f>
        <v/>
      </c>
      <c r="K500">
        <f>IF(Activity!L505="","",Activity!L505)</f>
        <v>0</v>
      </c>
      <c r="L500" t="str">
        <f>IF(Activity!M505="","",Activity!M505)</f>
        <v/>
      </c>
      <c r="M500" t="str">
        <f>IF(Activity!N505="","",Activity!N505)</f>
        <v/>
      </c>
      <c r="N500" t="str">
        <f>IF(Activity!O505="","",Activity!O505)</f>
        <v/>
      </c>
      <c r="O500" s="127" t="str">
        <f>IF(Activity!P505="","",Activity!P505)</f>
        <v/>
      </c>
      <c r="P500" t="str">
        <f>IF(Activity!Q505="","",Activity!Q505)</f>
        <v/>
      </c>
      <c r="Q500" t="str">
        <f>IF(Activity!V505="","",Activity!V505)</f>
        <v/>
      </c>
    </row>
    <row r="501" spans="1:17" x14ac:dyDescent="0.25">
      <c r="A501">
        <v>11</v>
      </c>
      <c r="B501" t="str">
        <f t="shared" si="7"/>
        <v/>
      </c>
      <c r="C501" s="9"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t="str">
        <f>IF(Activity!K506="","",Activity!K506)</f>
        <v/>
      </c>
      <c r="K501">
        <f>IF(Activity!L506="","",Activity!L506)</f>
        <v>0</v>
      </c>
      <c r="L501" t="str">
        <f>IF(Activity!M506="","",Activity!M506)</f>
        <v/>
      </c>
      <c r="M501" t="str">
        <f>IF(Activity!N506="","",Activity!N506)</f>
        <v/>
      </c>
      <c r="N501" t="str">
        <f>IF(Activity!O506="","",Activity!O506)</f>
        <v/>
      </c>
      <c r="O501" s="127" t="str">
        <f>IF(Activity!P506="","",Activity!P506)</f>
        <v/>
      </c>
      <c r="P501" t="str">
        <f>IF(Activity!Q506="","",Activity!Q506)</f>
        <v/>
      </c>
      <c r="Q501" t="str">
        <f>IF(Activity!V506="","",Activity!V506)</f>
        <v/>
      </c>
    </row>
    <row r="502" spans="1:17" x14ac:dyDescent="0.25">
      <c r="A502">
        <v>11</v>
      </c>
      <c r="B502" t="str">
        <f t="shared" si="7"/>
        <v/>
      </c>
      <c r="C502" s="9"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t="str">
        <f>IF(Activity!K507="","",Activity!K507)</f>
        <v/>
      </c>
      <c r="K502">
        <f>IF(Activity!L507="","",Activity!L507)</f>
        <v>0</v>
      </c>
      <c r="L502" t="str">
        <f>IF(Activity!M507="","",Activity!M507)</f>
        <v/>
      </c>
      <c r="M502" t="str">
        <f>IF(Activity!N507="","",Activity!N507)</f>
        <v/>
      </c>
      <c r="N502" t="str">
        <f>IF(Activity!O507="","",Activity!O507)</f>
        <v/>
      </c>
      <c r="O502" s="127" t="str">
        <f>IF(Activity!P507="","",Activity!P507)</f>
        <v/>
      </c>
      <c r="P502" t="str">
        <f>IF(Activity!Q507="","",Activity!Q507)</f>
        <v/>
      </c>
      <c r="Q502" t="str">
        <f>IF(Activity!V507="","",Activity!V507)</f>
        <v/>
      </c>
    </row>
    <row r="503" spans="1:17" x14ac:dyDescent="0.25">
      <c r="A503">
        <v>11</v>
      </c>
      <c r="B503" t="str">
        <f t="shared" si="7"/>
        <v/>
      </c>
      <c r="C503" s="9"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t="str">
        <f>IF(Activity!K508="","",Activity!K508)</f>
        <v/>
      </c>
      <c r="K503">
        <f>IF(Activity!L508="","",Activity!L508)</f>
        <v>0</v>
      </c>
      <c r="L503" t="str">
        <f>IF(Activity!M508="","",Activity!M508)</f>
        <v/>
      </c>
      <c r="M503" t="str">
        <f>IF(Activity!N508="","",Activity!N508)</f>
        <v/>
      </c>
      <c r="N503" t="str">
        <f>IF(Activity!O508="","",Activity!O508)</f>
        <v/>
      </c>
      <c r="O503" s="127" t="str">
        <f>IF(Activity!P508="","",Activity!P508)</f>
        <v/>
      </c>
      <c r="P503" t="str">
        <f>IF(Activity!Q508="","",Activity!Q508)</f>
        <v/>
      </c>
      <c r="Q503" t="str">
        <f>IF(Activity!V508="","",Activity!V508)</f>
        <v/>
      </c>
    </row>
    <row r="504" spans="1:17" x14ac:dyDescent="0.25">
      <c r="A504">
        <v>11</v>
      </c>
      <c r="B504" t="str">
        <f t="shared" si="7"/>
        <v/>
      </c>
      <c r="C504" s="9"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t="str">
        <f>IF(Activity!K509="","",Activity!K509)</f>
        <v/>
      </c>
      <c r="K504">
        <f>IF(Activity!L509="","",Activity!L509)</f>
        <v>0</v>
      </c>
      <c r="L504" t="str">
        <f>IF(Activity!M509="","",Activity!M509)</f>
        <v/>
      </c>
      <c r="M504" t="str">
        <f>IF(Activity!N509="","",Activity!N509)</f>
        <v/>
      </c>
      <c r="N504" t="str">
        <f>IF(Activity!O509="","",Activity!O509)</f>
        <v/>
      </c>
      <c r="O504" s="127" t="str">
        <f>IF(Activity!P509="","",Activity!P509)</f>
        <v/>
      </c>
      <c r="P504" t="str">
        <f>IF(Activity!Q509="","",Activity!Q509)</f>
        <v/>
      </c>
      <c r="Q504" t="str">
        <f>IF(Activity!V509="","",Activity!V509)</f>
        <v/>
      </c>
    </row>
    <row r="505" spans="1:17" x14ac:dyDescent="0.25">
      <c r="A505">
        <v>11</v>
      </c>
      <c r="B505" t="str">
        <f t="shared" si="7"/>
        <v/>
      </c>
      <c r="C505" s="9"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t="str">
        <f>IF(Activity!K510="","",Activity!K510)</f>
        <v/>
      </c>
      <c r="K505">
        <f>IF(Activity!L510="","",Activity!L510)</f>
        <v>0</v>
      </c>
      <c r="L505" t="str">
        <f>IF(Activity!M510="","",Activity!M510)</f>
        <v/>
      </c>
      <c r="M505" t="str">
        <f>IF(Activity!N510="","",Activity!N510)</f>
        <v/>
      </c>
      <c r="N505" t="str">
        <f>IF(Activity!O510="","",Activity!O510)</f>
        <v/>
      </c>
      <c r="O505" s="127" t="str">
        <f>IF(Activity!P510="","",Activity!P510)</f>
        <v/>
      </c>
      <c r="P505" t="str">
        <f>IF(Activity!Q510="","",Activity!Q510)</f>
        <v/>
      </c>
      <c r="Q505" t="str">
        <f>IF(Activity!V510="","",Activity!V510)</f>
        <v/>
      </c>
    </row>
    <row r="506" spans="1:17" x14ac:dyDescent="0.25">
      <c r="A506">
        <v>11</v>
      </c>
      <c r="B506" t="str">
        <f t="shared" si="7"/>
        <v/>
      </c>
      <c r="C506" s="9"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t="str">
        <f>IF(Activity!O511="","",Activity!O511)</f>
        <v/>
      </c>
      <c r="O506" s="127" t="str">
        <f>IF(Activity!P511="","",Activity!P511)</f>
        <v/>
      </c>
      <c r="P506" t="str">
        <f>IF(Activity!Q511="","",Activity!Q511)</f>
        <v/>
      </c>
      <c r="Q506" t="str">
        <f>IF(Activity!V511="","",Activity!V511)</f>
        <v/>
      </c>
    </row>
  </sheetData>
  <mergeCells count="3">
    <mergeCell ref="B1:K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I554"/>
  <sheetViews>
    <sheetView topLeftCell="K44" zoomScale="85" zoomScaleNormal="85" workbookViewId="0">
      <selection activeCell="W63" sqref="W63"/>
    </sheetView>
  </sheetViews>
  <sheetFormatPr defaultColWidth="9.28515625" defaultRowHeight="15" x14ac:dyDescent="0.25"/>
  <cols>
    <col min="1" max="1" width="32.5703125" style="82" customWidth="1"/>
    <col min="2" max="2" width="49.28515625" style="82" bestFit="1" customWidth="1"/>
    <col min="3" max="3" width="2.7109375" style="82" customWidth="1"/>
    <col min="4" max="4" width="52.28515625" style="82" bestFit="1" customWidth="1"/>
    <col min="5" max="5" width="2" style="82" customWidth="1"/>
    <col min="6" max="6" width="51" style="82" bestFit="1" customWidth="1"/>
    <col min="7" max="7" width="51" style="82" customWidth="1"/>
    <col min="8" max="8" width="0.7109375" style="82" customWidth="1"/>
    <col min="9" max="9" width="21.28515625" style="82" customWidth="1"/>
    <col min="10" max="10" width="50" style="82" bestFit="1" customWidth="1"/>
    <col min="11" max="11" width="11" style="82" bestFit="1" customWidth="1"/>
    <col min="12" max="12" width="10.7109375" style="82" bestFit="1" customWidth="1"/>
    <col min="13" max="13" width="2.7109375" style="82" customWidth="1"/>
    <col min="14" max="14" width="24.28515625" style="82" bestFit="1" customWidth="1"/>
    <col min="15" max="15" width="47.7109375" style="82" bestFit="1" customWidth="1"/>
    <col min="16" max="16" width="11" style="82" bestFit="1" customWidth="1"/>
    <col min="17" max="17" width="10.7109375" style="82" bestFit="1" customWidth="1"/>
    <col min="18" max="18" width="2.7109375" style="82" customWidth="1"/>
    <col min="19" max="19" width="48" style="82" bestFit="1" customWidth="1"/>
    <col min="20" max="20" width="2.7109375" style="82" customWidth="1"/>
    <col min="21" max="21" width="9.28515625" style="82"/>
    <col min="22" max="22" width="2.7109375" style="82" customWidth="1"/>
    <col min="23" max="23" width="48.7109375" style="82" bestFit="1" customWidth="1"/>
    <col min="24" max="24" width="2.7109375" style="82" customWidth="1"/>
    <col min="25" max="25" width="17.7109375" style="82" bestFit="1" customWidth="1"/>
    <col min="26" max="26" width="2.7109375" style="82" customWidth="1"/>
    <col min="27" max="27" width="39.28515625" style="82" bestFit="1" customWidth="1"/>
    <col min="28" max="28" width="2.7109375" style="82" customWidth="1"/>
    <col min="29" max="29" width="37.7109375" style="82" bestFit="1" customWidth="1"/>
    <col min="30" max="30" width="2.7109375" style="82" customWidth="1"/>
    <col min="31" max="31" width="9.28515625" style="123"/>
    <col min="32" max="32" width="2.7109375" style="82" customWidth="1"/>
    <col min="33" max="16384" width="9.28515625" style="82"/>
  </cols>
  <sheetData>
    <row r="3" spans="1:32" s="88" customFormat="1" x14ac:dyDescent="0.25">
      <c r="A3" s="239" t="s">
        <v>9</v>
      </c>
      <c r="B3" s="239" t="s">
        <v>223</v>
      </c>
      <c r="C3" s="82"/>
      <c r="D3" s="239" t="s">
        <v>204</v>
      </c>
      <c r="E3" s="82"/>
      <c r="F3" s="239" t="s">
        <v>10</v>
      </c>
      <c r="G3" s="239" t="s">
        <v>455</v>
      </c>
      <c r="H3" s="82"/>
      <c r="I3" s="83" t="s">
        <v>9</v>
      </c>
      <c r="J3" s="83" t="s">
        <v>10</v>
      </c>
      <c r="K3" s="83" t="s">
        <v>11</v>
      </c>
      <c r="L3" s="83" t="s">
        <v>12</v>
      </c>
      <c r="M3" s="82"/>
      <c r="N3" s="83" t="s">
        <v>270</v>
      </c>
      <c r="O3" s="83" t="s">
        <v>224</v>
      </c>
      <c r="P3" s="83" t="s">
        <v>11</v>
      </c>
      <c r="Q3" s="83" t="s">
        <v>12</v>
      </c>
      <c r="R3" s="82"/>
      <c r="S3" s="300" t="s">
        <v>622</v>
      </c>
      <c r="T3" s="82"/>
      <c r="U3" s="83" t="s">
        <v>225</v>
      </c>
      <c r="V3" s="82"/>
      <c r="W3" s="119" t="s">
        <v>227</v>
      </c>
      <c r="X3" s="82"/>
      <c r="Y3" s="119" t="s">
        <v>228</v>
      </c>
      <c r="Z3" s="82"/>
      <c r="AA3" s="119" t="s">
        <v>229</v>
      </c>
      <c r="AB3" s="82"/>
      <c r="AC3" s="119" t="s">
        <v>270</v>
      </c>
      <c r="AD3" s="82"/>
      <c r="AE3" s="57" t="s">
        <v>349</v>
      </c>
      <c r="AF3" s="82"/>
    </row>
    <row r="4" spans="1:32" x14ac:dyDescent="0.25">
      <c r="A4" s="282" t="s">
        <v>164</v>
      </c>
      <c r="B4" s="283" t="s">
        <v>165</v>
      </c>
      <c r="D4" s="225" t="s">
        <v>204</v>
      </c>
      <c r="F4" s="301" t="s">
        <v>399</v>
      </c>
      <c r="G4" s="302" t="s">
        <v>575</v>
      </c>
      <c r="I4" s="309" t="s">
        <v>593</v>
      </c>
      <c r="J4" s="305"/>
      <c r="K4" s="305"/>
      <c r="L4" s="306"/>
      <c r="N4" s="279" t="s">
        <v>279</v>
      </c>
      <c r="O4" s="280"/>
      <c r="P4" s="280"/>
      <c r="Q4" s="281"/>
      <c r="S4" s="277" t="s">
        <v>480</v>
      </c>
      <c r="U4" s="82" t="s">
        <v>117</v>
      </c>
      <c r="W4" s="82" t="s">
        <v>626</v>
      </c>
      <c r="Y4" s="82" t="s">
        <v>233</v>
      </c>
      <c r="AA4" s="128" t="s">
        <v>356</v>
      </c>
      <c r="AC4" s="82" t="s">
        <v>583</v>
      </c>
      <c r="AE4" s="123">
        <v>11</v>
      </c>
    </row>
    <row r="5" spans="1:32" x14ac:dyDescent="0.25">
      <c r="A5" s="282" t="s">
        <v>593</v>
      </c>
      <c r="B5" s="283" t="s">
        <v>593</v>
      </c>
      <c r="D5" s="226"/>
      <c r="F5" s="303" t="s">
        <v>169</v>
      </c>
      <c r="G5" s="302" t="s">
        <v>576</v>
      </c>
      <c r="I5" s="303"/>
      <c r="J5" s="308" t="s">
        <v>207</v>
      </c>
      <c r="K5" s="308">
        <v>382</v>
      </c>
      <c r="L5" s="302" t="s">
        <v>135</v>
      </c>
      <c r="N5" s="282"/>
      <c r="O5" s="277" t="s">
        <v>372</v>
      </c>
      <c r="P5" s="277">
        <v>55</v>
      </c>
      <c r="Q5" s="283" t="s">
        <v>140</v>
      </c>
      <c r="S5" s="277" t="s">
        <v>314</v>
      </c>
      <c r="U5" s="82" t="s">
        <v>103</v>
      </c>
      <c r="W5" s="82" t="s">
        <v>627</v>
      </c>
      <c r="Y5" s="82" t="s">
        <v>234</v>
      </c>
      <c r="AA5" s="128" t="s">
        <v>357</v>
      </c>
      <c r="AC5" s="82" t="s">
        <v>257</v>
      </c>
      <c r="AE5" s="123">
        <v>12</v>
      </c>
    </row>
    <row r="6" spans="1:32" x14ac:dyDescent="0.25">
      <c r="A6" s="282" t="s">
        <v>44</v>
      </c>
      <c r="B6" s="283" t="s">
        <v>367</v>
      </c>
      <c r="D6" s="84"/>
      <c r="F6" s="303" t="s">
        <v>395</v>
      </c>
      <c r="G6" s="302" t="s">
        <v>577</v>
      </c>
      <c r="I6" s="303"/>
      <c r="J6" s="308" t="s">
        <v>208</v>
      </c>
      <c r="K6" s="308">
        <v>764</v>
      </c>
      <c r="L6" s="302" t="s">
        <v>135</v>
      </c>
      <c r="N6" s="282"/>
      <c r="O6" s="277" t="s">
        <v>373</v>
      </c>
      <c r="P6" s="277">
        <v>52</v>
      </c>
      <c r="Q6" s="283" t="s">
        <v>140</v>
      </c>
      <c r="S6" s="277" t="s">
        <v>315</v>
      </c>
      <c r="W6" s="82" t="s">
        <v>409</v>
      </c>
      <c r="Y6" s="82" t="s">
        <v>235</v>
      </c>
      <c r="AA6" s="128" t="s">
        <v>358</v>
      </c>
      <c r="AC6" s="82" t="s">
        <v>163</v>
      </c>
      <c r="AE6" s="123">
        <v>13</v>
      </c>
    </row>
    <row r="7" spans="1:32" x14ac:dyDescent="0.25">
      <c r="A7" s="282" t="s">
        <v>173</v>
      </c>
      <c r="B7" s="283" t="s">
        <v>166</v>
      </c>
      <c r="D7" s="239" t="s">
        <v>404</v>
      </c>
      <c r="F7" s="303" t="s">
        <v>524</v>
      </c>
      <c r="G7" s="302" t="s">
        <v>577</v>
      </c>
      <c r="I7" s="303"/>
      <c r="J7" s="308" t="s">
        <v>209</v>
      </c>
      <c r="K7" s="308">
        <v>1069</v>
      </c>
      <c r="L7" s="302" t="s">
        <v>135</v>
      </c>
      <c r="N7" s="282"/>
      <c r="O7" s="277" t="s">
        <v>374</v>
      </c>
      <c r="P7" s="277">
        <v>57</v>
      </c>
      <c r="Q7" s="283" t="s">
        <v>133</v>
      </c>
      <c r="S7" s="278" t="s">
        <v>478</v>
      </c>
      <c r="W7" s="82" t="s">
        <v>628</v>
      </c>
      <c r="AA7" s="128" t="s">
        <v>359</v>
      </c>
      <c r="AC7" s="82" t="s">
        <v>582</v>
      </c>
      <c r="AE7" s="123">
        <v>14</v>
      </c>
    </row>
    <row r="8" spans="1:32" x14ac:dyDescent="0.25">
      <c r="A8" s="284" t="s">
        <v>592</v>
      </c>
      <c r="B8" s="287" t="s">
        <v>603</v>
      </c>
      <c r="D8" s="227" t="s">
        <v>117</v>
      </c>
      <c r="F8" s="303" t="s">
        <v>171</v>
      </c>
      <c r="G8" s="302" t="s">
        <v>575</v>
      </c>
      <c r="I8" s="303"/>
      <c r="J8" s="308" t="s">
        <v>170</v>
      </c>
      <c r="K8" s="308">
        <v>407</v>
      </c>
      <c r="L8" s="302" t="s">
        <v>134</v>
      </c>
      <c r="N8" s="284"/>
      <c r="O8" s="285"/>
      <c r="P8" s="286"/>
      <c r="Q8" s="287"/>
      <c r="S8" s="278" t="s">
        <v>604</v>
      </c>
      <c r="W8" s="82" t="s">
        <v>629</v>
      </c>
      <c r="AA8" s="128" t="s">
        <v>360</v>
      </c>
      <c r="AC8" s="82" t="s">
        <v>267</v>
      </c>
      <c r="AE8" s="123">
        <v>15</v>
      </c>
    </row>
    <row r="9" spans="1:32" x14ac:dyDescent="0.25">
      <c r="A9" s="284"/>
      <c r="B9" s="287"/>
      <c r="D9" s="228" t="s">
        <v>103</v>
      </c>
      <c r="F9" s="303" t="s">
        <v>372</v>
      </c>
      <c r="G9" s="302" t="s">
        <v>257</v>
      </c>
      <c r="I9" s="303"/>
      <c r="J9" s="308" t="s">
        <v>215</v>
      </c>
      <c r="K9" s="308"/>
      <c r="L9" s="302" t="s">
        <v>135</v>
      </c>
      <c r="O9" s="87"/>
      <c r="P9" s="86"/>
      <c r="Q9" s="86"/>
      <c r="S9" s="278" t="s">
        <v>147</v>
      </c>
      <c r="W9" s="82" t="s">
        <v>231</v>
      </c>
      <c r="AA9" s="128" t="s">
        <v>361</v>
      </c>
      <c r="AC9" s="82" t="s">
        <v>289</v>
      </c>
      <c r="AE9" s="123">
        <v>16</v>
      </c>
    </row>
    <row r="10" spans="1:32" x14ac:dyDescent="0.25">
      <c r="A10" s="284"/>
      <c r="B10" s="287"/>
      <c r="D10" s="229"/>
      <c r="F10" s="303" t="s">
        <v>373</v>
      </c>
      <c r="G10" s="302" t="s">
        <v>257</v>
      </c>
      <c r="I10" s="303"/>
      <c r="J10" s="308" t="s">
        <v>176</v>
      </c>
      <c r="K10" s="308">
        <v>1600</v>
      </c>
      <c r="L10" s="302" t="s">
        <v>135</v>
      </c>
      <c r="N10" s="279" t="s">
        <v>280</v>
      </c>
      <c r="O10" s="288"/>
      <c r="P10" s="289"/>
      <c r="Q10" s="290"/>
      <c r="S10" s="277" t="s">
        <v>631</v>
      </c>
      <c r="W10" s="82" t="s">
        <v>410</v>
      </c>
      <c r="AA10" s="128" t="s">
        <v>362</v>
      </c>
      <c r="AC10" s="82" t="s">
        <v>585</v>
      </c>
      <c r="AE10" s="123">
        <v>17</v>
      </c>
    </row>
    <row r="11" spans="1:32" x14ac:dyDescent="0.25">
      <c r="F11" s="304" t="s">
        <v>374</v>
      </c>
      <c r="G11" s="302" t="s">
        <v>257</v>
      </c>
      <c r="I11" s="303"/>
      <c r="J11" s="308" t="s">
        <v>177</v>
      </c>
      <c r="K11" s="308">
        <v>1745</v>
      </c>
      <c r="L11" s="302" t="s">
        <v>135</v>
      </c>
      <c r="N11" s="282"/>
      <c r="O11" s="278" t="s">
        <v>534</v>
      </c>
      <c r="P11" s="277">
        <v>2271.15</v>
      </c>
      <c r="Q11" s="283" t="s">
        <v>134</v>
      </c>
      <c r="S11" s="277" t="s">
        <v>605</v>
      </c>
      <c r="W11" s="82" t="s">
        <v>230</v>
      </c>
      <c r="AA11" s="128" t="s">
        <v>363</v>
      </c>
      <c r="AC11" s="82" t="s">
        <v>45</v>
      </c>
      <c r="AE11" s="123">
        <v>18</v>
      </c>
    </row>
    <row r="12" spans="1:32" x14ac:dyDescent="0.25">
      <c r="A12" s="119" t="s">
        <v>270</v>
      </c>
      <c r="B12" s="119" t="s">
        <v>272</v>
      </c>
      <c r="D12" s="238" t="s">
        <v>20</v>
      </c>
      <c r="F12" s="304" t="s">
        <v>470</v>
      </c>
      <c r="G12" s="302" t="s">
        <v>45</v>
      </c>
      <c r="I12" s="303"/>
      <c r="J12" s="308" t="s">
        <v>128</v>
      </c>
      <c r="K12" s="308">
        <v>255</v>
      </c>
      <c r="L12" s="302" t="s">
        <v>133</v>
      </c>
      <c r="N12" s="282"/>
      <c r="O12" s="278" t="s">
        <v>197</v>
      </c>
      <c r="P12" s="291">
        <v>302</v>
      </c>
      <c r="Q12" s="292" t="s">
        <v>134</v>
      </c>
      <c r="S12" s="277" t="s">
        <v>316</v>
      </c>
      <c r="W12" s="82" t="s">
        <v>411</v>
      </c>
      <c r="AA12" s="128" t="s">
        <v>364</v>
      </c>
      <c r="AC12" s="82" t="s">
        <v>291</v>
      </c>
      <c r="AE12" s="123">
        <v>19</v>
      </c>
    </row>
    <row r="13" spans="1:32" x14ac:dyDescent="0.25">
      <c r="A13" s="279" t="s">
        <v>583</v>
      </c>
      <c r="B13" s="230"/>
      <c r="D13" s="296" t="s">
        <v>594</v>
      </c>
      <c r="F13" s="304" t="s">
        <v>522</v>
      </c>
      <c r="G13" s="302" t="s">
        <v>578</v>
      </c>
      <c r="I13" s="303"/>
      <c r="J13" s="308" t="s">
        <v>466</v>
      </c>
      <c r="K13" s="308">
        <v>1883</v>
      </c>
      <c r="L13" s="302" t="s">
        <v>135</v>
      </c>
      <c r="N13" s="284"/>
      <c r="O13" s="293" t="s">
        <v>494</v>
      </c>
      <c r="P13" s="286">
        <v>360</v>
      </c>
      <c r="Q13" s="294" t="s">
        <v>591</v>
      </c>
      <c r="S13" s="277" t="s">
        <v>148</v>
      </c>
      <c r="W13" s="82" t="s">
        <v>630</v>
      </c>
      <c r="AC13" s="82" t="s">
        <v>579</v>
      </c>
      <c r="AE13" s="123">
        <v>20</v>
      </c>
    </row>
    <row r="14" spans="1:32" x14ac:dyDescent="0.25">
      <c r="A14" s="282" t="s">
        <v>257</v>
      </c>
      <c r="B14" s="299" t="s">
        <v>279</v>
      </c>
      <c r="D14" s="296" t="s">
        <v>595</v>
      </c>
      <c r="F14" s="304" t="s">
        <v>498</v>
      </c>
      <c r="G14" s="302" t="s">
        <v>579</v>
      </c>
      <c r="I14" s="303"/>
      <c r="J14" s="308" t="s">
        <v>447</v>
      </c>
      <c r="K14" s="308">
        <v>1420</v>
      </c>
      <c r="L14" s="302" t="s">
        <v>135</v>
      </c>
      <c r="O14" s="87"/>
      <c r="P14" s="86"/>
      <c r="Q14" s="86"/>
      <c r="S14" s="277" t="s">
        <v>317</v>
      </c>
      <c r="W14" s="82" t="s">
        <v>412</v>
      </c>
      <c r="AC14" s="82" t="s">
        <v>187</v>
      </c>
      <c r="AE14" s="123">
        <v>21</v>
      </c>
    </row>
    <row r="15" spans="1:32" x14ac:dyDescent="0.25">
      <c r="A15" s="282" t="s">
        <v>163</v>
      </c>
      <c r="B15" s="230"/>
      <c r="D15" s="296" t="s">
        <v>596</v>
      </c>
      <c r="F15" s="304" t="s">
        <v>497</v>
      </c>
      <c r="G15" s="302" t="s">
        <v>579</v>
      </c>
      <c r="I15" s="303"/>
      <c r="J15" s="308" t="s">
        <v>556</v>
      </c>
      <c r="K15" s="308">
        <v>1675</v>
      </c>
      <c r="L15" s="302" t="s">
        <v>135</v>
      </c>
      <c r="N15" s="279" t="s">
        <v>286</v>
      </c>
      <c r="O15" s="288"/>
      <c r="P15" s="289"/>
      <c r="Q15" s="290"/>
      <c r="S15" s="278" t="s">
        <v>318</v>
      </c>
      <c r="W15" s="82" t="s">
        <v>232</v>
      </c>
      <c r="AC15" s="82" t="s">
        <v>60</v>
      </c>
      <c r="AE15" s="123">
        <v>22</v>
      </c>
    </row>
    <row r="16" spans="1:32" x14ac:dyDescent="0.25">
      <c r="A16" s="282" t="s">
        <v>582</v>
      </c>
      <c r="B16" s="230" t="s">
        <v>280</v>
      </c>
      <c r="D16" s="296" t="s">
        <v>597</v>
      </c>
      <c r="F16" s="304" t="s">
        <v>477</v>
      </c>
      <c r="G16" s="302" t="s">
        <v>578</v>
      </c>
      <c r="I16" s="303"/>
      <c r="J16" s="308" t="s">
        <v>448</v>
      </c>
      <c r="K16" s="308">
        <v>1963</v>
      </c>
      <c r="L16" s="302" t="s">
        <v>135</v>
      </c>
      <c r="N16" s="282"/>
      <c r="O16" s="278" t="s">
        <v>530</v>
      </c>
      <c r="P16" s="277">
        <v>112</v>
      </c>
      <c r="Q16" s="283" t="s">
        <v>133</v>
      </c>
      <c r="S16" s="278" t="s">
        <v>634</v>
      </c>
      <c r="AC16" s="82" t="s">
        <v>181</v>
      </c>
      <c r="AE16" s="123">
        <v>23</v>
      </c>
    </row>
    <row r="17" spans="1:31" x14ac:dyDescent="0.25">
      <c r="A17" s="282" t="s">
        <v>267</v>
      </c>
      <c r="B17" s="230" t="s">
        <v>286</v>
      </c>
      <c r="D17" s="296" t="s">
        <v>598</v>
      </c>
      <c r="F17" s="304" t="s">
        <v>382</v>
      </c>
      <c r="G17" s="302" t="s">
        <v>187</v>
      </c>
      <c r="I17" s="303"/>
      <c r="J17" s="308" t="s">
        <v>449</v>
      </c>
      <c r="K17" s="308">
        <v>193</v>
      </c>
      <c r="L17" s="302" t="s">
        <v>133</v>
      </c>
      <c r="N17" s="282"/>
      <c r="O17" s="278" t="s">
        <v>531</v>
      </c>
      <c r="P17" s="277">
        <v>150</v>
      </c>
      <c r="Q17" s="283" t="s">
        <v>133</v>
      </c>
      <c r="S17" s="278" t="s">
        <v>319</v>
      </c>
      <c r="AC17" s="82" t="s">
        <v>268</v>
      </c>
      <c r="AE17" s="123">
        <v>24</v>
      </c>
    </row>
    <row r="18" spans="1:31" ht="30" x14ac:dyDescent="0.25">
      <c r="A18" s="282" t="s">
        <v>289</v>
      </c>
      <c r="B18" s="230" t="s">
        <v>303</v>
      </c>
      <c r="D18" s="296" t="s">
        <v>599</v>
      </c>
      <c r="F18" s="303" t="s">
        <v>525</v>
      </c>
      <c r="G18" s="302" t="s">
        <v>289</v>
      </c>
      <c r="I18" s="303"/>
      <c r="J18" s="308" t="s">
        <v>563</v>
      </c>
      <c r="K18" s="308">
        <v>280</v>
      </c>
      <c r="L18" s="302" t="s">
        <v>135</v>
      </c>
      <c r="N18" s="282"/>
      <c r="O18" s="278" t="s">
        <v>532</v>
      </c>
      <c r="P18" s="291">
        <v>100</v>
      </c>
      <c r="Q18" s="292" t="s">
        <v>133</v>
      </c>
      <c r="S18" s="278" t="s">
        <v>500</v>
      </c>
      <c r="AC18" s="82" t="s">
        <v>584</v>
      </c>
      <c r="AE18" s="123">
        <v>25</v>
      </c>
    </row>
    <row r="19" spans="1:31" x14ac:dyDescent="0.25">
      <c r="A19" s="282" t="s">
        <v>585</v>
      </c>
      <c r="B19" s="230" t="s">
        <v>281</v>
      </c>
      <c r="D19" s="296" t="s">
        <v>600</v>
      </c>
      <c r="F19" s="303" t="s">
        <v>526</v>
      </c>
      <c r="G19" s="302" t="s">
        <v>289</v>
      </c>
      <c r="I19" s="265"/>
      <c r="J19" s="267"/>
      <c r="K19" s="267"/>
      <c r="L19" s="268"/>
      <c r="N19" s="284"/>
      <c r="O19" s="293"/>
      <c r="P19" s="286"/>
      <c r="Q19" s="294"/>
      <c r="S19" s="278" t="s">
        <v>633</v>
      </c>
      <c r="AC19" s="82" t="s">
        <v>547</v>
      </c>
      <c r="AE19" s="123">
        <v>26</v>
      </c>
    </row>
    <row r="20" spans="1:31" x14ac:dyDescent="0.25">
      <c r="A20" s="282" t="s">
        <v>45</v>
      </c>
      <c r="B20" s="230" t="s">
        <v>305</v>
      </c>
      <c r="D20" s="296" t="s">
        <v>601</v>
      </c>
      <c r="F20" s="304" t="s">
        <v>527</v>
      </c>
      <c r="G20" s="302" t="s">
        <v>289</v>
      </c>
      <c r="I20" s="265"/>
      <c r="J20" s="266"/>
      <c r="K20" s="267"/>
      <c r="L20" s="268"/>
      <c r="O20" s="87"/>
      <c r="P20" s="86"/>
      <c r="Q20" s="86"/>
      <c r="S20" s="278" t="s">
        <v>606</v>
      </c>
      <c r="AC20" s="82" t="s">
        <v>44</v>
      </c>
      <c r="AE20" s="123">
        <v>27</v>
      </c>
    </row>
    <row r="21" spans="1:31" x14ac:dyDescent="0.25">
      <c r="A21" s="282" t="s">
        <v>291</v>
      </c>
      <c r="B21" s="230" t="s">
        <v>282</v>
      </c>
      <c r="D21" s="296" t="s">
        <v>602</v>
      </c>
      <c r="F21" s="303" t="s">
        <v>528</v>
      </c>
      <c r="G21" s="302" t="s">
        <v>289</v>
      </c>
      <c r="I21" s="265"/>
      <c r="J21" s="267"/>
      <c r="K21" s="267"/>
      <c r="L21" s="268"/>
      <c r="N21" s="279" t="s">
        <v>303</v>
      </c>
      <c r="O21" s="288"/>
      <c r="P21" s="289"/>
      <c r="Q21" s="290"/>
      <c r="S21" s="278" t="s">
        <v>496</v>
      </c>
      <c r="AC21" s="82" t="s">
        <v>253</v>
      </c>
      <c r="AE21" s="123">
        <v>28</v>
      </c>
    </row>
    <row r="22" spans="1:31" x14ac:dyDescent="0.25">
      <c r="A22" s="282" t="s">
        <v>579</v>
      </c>
      <c r="B22" s="230"/>
      <c r="D22" s="296" t="s">
        <v>24</v>
      </c>
      <c r="F22" s="303" t="s">
        <v>529</v>
      </c>
      <c r="G22" s="302" t="s">
        <v>580</v>
      </c>
      <c r="I22" s="265"/>
      <c r="J22" s="267"/>
      <c r="K22" s="267"/>
      <c r="L22" s="268"/>
      <c r="N22" s="282"/>
      <c r="O22" s="278" t="s">
        <v>525</v>
      </c>
      <c r="P22" s="291">
        <v>40.229999999999997</v>
      </c>
      <c r="Q22" s="292" t="s">
        <v>119</v>
      </c>
      <c r="S22" s="278" t="s">
        <v>320</v>
      </c>
      <c r="AC22" s="82" t="s">
        <v>587</v>
      </c>
      <c r="AE22" s="123">
        <v>29</v>
      </c>
    </row>
    <row r="23" spans="1:31" x14ac:dyDescent="0.25">
      <c r="A23" s="282" t="s">
        <v>187</v>
      </c>
      <c r="B23" s="230" t="s">
        <v>306</v>
      </c>
      <c r="D23" s="296">
        <v>10</v>
      </c>
      <c r="F23" s="304" t="s">
        <v>481</v>
      </c>
      <c r="G23" s="302" t="s">
        <v>583</v>
      </c>
      <c r="I23" s="265"/>
      <c r="J23" s="267"/>
      <c r="K23" s="267"/>
      <c r="L23" s="268"/>
      <c r="N23" s="282"/>
      <c r="O23" s="278" t="s">
        <v>526</v>
      </c>
      <c r="P23" s="291">
        <v>48.3</v>
      </c>
      <c r="Q23" s="292" t="s">
        <v>119</v>
      </c>
      <c r="S23" s="277" t="s">
        <v>321</v>
      </c>
      <c r="AC23" s="82" t="s">
        <v>450</v>
      </c>
      <c r="AE23" s="123">
        <v>30</v>
      </c>
    </row>
    <row r="24" spans="1:31" x14ac:dyDescent="0.25">
      <c r="A24" s="282" t="s">
        <v>60</v>
      </c>
      <c r="B24" s="230" t="s">
        <v>307</v>
      </c>
      <c r="D24" s="296">
        <v>11</v>
      </c>
      <c r="F24" s="327" t="s">
        <v>646</v>
      </c>
      <c r="G24" s="328" t="s">
        <v>577</v>
      </c>
      <c r="I24" s="269"/>
      <c r="J24" s="270"/>
      <c r="K24" s="270"/>
      <c r="L24" s="271"/>
      <c r="N24" s="282"/>
      <c r="O24" s="278" t="s">
        <v>527</v>
      </c>
      <c r="P24" s="291">
        <v>85.83</v>
      </c>
      <c r="Q24" s="292" t="s">
        <v>119</v>
      </c>
      <c r="S24" s="277" t="s">
        <v>322</v>
      </c>
      <c r="AC24" s="82" t="s">
        <v>576</v>
      </c>
      <c r="AE24" s="123">
        <v>31</v>
      </c>
    </row>
    <row r="25" spans="1:31" x14ac:dyDescent="0.25">
      <c r="A25" s="282" t="s">
        <v>181</v>
      </c>
      <c r="B25" s="230" t="s">
        <v>276</v>
      </c>
      <c r="D25" s="296">
        <v>12</v>
      </c>
      <c r="F25" s="304" t="s">
        <v>530</v>
      </c>
      <c r="G25" s="302" t="s">
        <v>267</v>
      </c>
      <c r="N25" s="282"/>
      <c r="O25" s="278" t="s">
        <v>528</v>
      </c>
      <c r="P25" s="291">
        <v>74.86</v>
      </c>
      <c r="Q25" s="292" t="s">
        <v>119</v>
      </c>
      <c r="S25" s="277" t="s">
        <v>220</v>
      </c>
      <c r="AC25" s="82" t="s">
        <v>264</v>
      </c>
      <c r="AE25" s="123">
        <v>32</v>
      </c>
    </row>
    <row r="26" spans="1:31" x14ac:dyDescent="0.25">
      <c r="A26" s="282" t="s">
        <v>268</v>
      </c>
      <c r="B26" s="230" t="s">
        <v>287</v>
      </c>
      <c r="D26" s="296">
        <v>13</v>
      </c>
      <c r="F26" s="303" t="s">
        <v>531</v>
      </c>
      <c r="G26" s="302" t="s">
        <v>267</v>
      </c>
      <c r="I26" s="262"/>
      <c r="J26" s="263"/>
      <c r="K26" s="263"/>
      <c r="L26" s="264"/>
      <c r="N26" s="282"/>
      <c r="O26" s="278" t="s">
        <v>549</v>
      </c>
      <c r="P26" s="277">
        <v>78.19</v>
      </c>
      <c r="Q26" s="283" t="s">
        <v>119</v>
      </c>
      <c r="S26" s="278" t="s">
        <v>607</v>
      </c>
      <c r="AC26" s="82" t="s">
        <v>265</v>
      </c>
      <c r="AE26" s="123">
        <v>33</v>
      </c>
    </row>
    <row r="27" spans="1:31" x14ac:dyDescent="0.25">
      <c r="A27" s="282" t="s">
        <v>584</v>
      </c>
      <c r="B27" s="230" t="s">
        <v>273</v>
      </c>
      <c r="D27" s="296">
        <v>14</v>
      </c>
      <c r="F27" s="303" t="s">
        <v>532</v>
      </c>
      <c r="G27" s="302" t="s">
        <v>267</v>
      </c>
      <c r="I27" s="265"/>
      <c r="J27" s="263"/>
      <c r="K27" s="263"/>
      <c r="L27" s="264"/>
      <c r="N27" s="282"/>
      <c r="O27" s="278" t="s">
        <v>550</v>
      </c>
      <c r="P27" s="291">
        <v>125.24</v>
      </c>
      <c r="Q27" s="292" t="s">
        <v>119</v>
      </c>
      <c r="S27" s="278" t="s">
        <v>641</v>
      </c>
      <c r="AC27" s="82" t="s">
        <v>560</v>
      </c>
      <c r="AE27" s="123">
        <v>34</v>
      </c>
    </row>
    <row r="28" spans="1:31" x14ac:dyDescent="0.25">
      <c r="A28" s="282" t="s">
        <v>547</v>
      </c>
      <c r="B28" s="230"/>
      <c r="D28" s="296">
        <v>15</v>
      </c>
      <c r="F28" s="303" t="s">
        <v>533</v>
      </c>
      <c r="G28" s="302" t="s">
        <v>547</v>
      </c>
      <c r="I28" s="265"/>
      <c r="J28" s="267"/>
      <c r="K28" s="267"/>
      <c r="L28" s="268"/>
      <c r="N28" s="284"/>
      <c r="O28" s="293" t="s">
        <v>551</v>
      </c>
      <c r="P28" s="286">
        <v>133.66</v>
      </c>
      <c r="Q28" s="294" t="s">
        <v>119</v>
      </c>
      <c r="S28" s="278" t="s">
        <v>521</v>
      </c>
      <c r="AC28" s="82" t="s">
        <v>493</v>
      </c>
      <c r="AE28" s="123">
        <v>35</v>
      </c>
    </row>
    <row r="29" spans="1:31" x14ac:dyDescent="0.25">
      <c r="A29" s="282" t="s">
        <v>44</v>
      </c>
      <c r="B29" s="230"/>
      <c r="D29" s="296">
        <v>16</v>
      </c>
      <c r="F29" s="303" t="s">
        <v>462</v>
      </c>
      <c r="G29" s="302" t="s">
        <v>581</v>
      </c>
      <c r="I29" s="265"/>
      <c r="J29" s="267"/>
      <c r="K29" s="267"/>
      <c r="L29" s="268"/>
      <c r="O29" s="87"/>
      <c r="P29" s="86"/>
      <c r="Q29" s="86"/>
      <c r="S29" s="278" t="s">
        <v>174</v>
      </c>
      <c r="AC29" s="82" t="s">
        <v>266</v>
      </c>
      <c r="AE29" s="123">
        <v>36</v>
      </c>
    </row>
    <row r="30" spans="1:31" x14ac:dyDescent="0.25">
      <c r="A30" s="282" t="s">
        <v>253</v>
      </c>
      <c r="B30" s="230" t="s">
        <v>308</v>
      </c>
      <c r="D30" s="296">
        <v>17</v>
      </c>
      <c r="F30" s="303" t="s">
        <v>650</v>
      </c>
      <c r="G30" s="302" t="s">
        <v>60</v>
      </c>
      <c r="I30" s="265"/>
      <c r="J30" s="267"/>
      <c r="K30" s="267"/>
      <c r="L30" s="268"/>
      <c r="N30" s="279" t="s">
        <v>304</v>
      </c>
      <c r="O30" s="288"/>
      <c r="P30" s="289"/>
      <c r="Q30" s="290"/>
      <c r="S30" s="278" t="s">
        <v>479</v>
      </c>
      <c r="AC30" s="82" t="s">
        <v>578</v>
      </c>
      <c r="AE30" s="123">
        <v>37</v>
      </c>
    </row>
    <row r="31" spans="1:31" x14ac:dyDescent="0.25">
      <c r="A31" s="282" t="s">
        <v>587</v>
      </c>
      <c r="B31" s="230"/>
      <c r="D31" s="296">
        <v>18</v>
      </c>
      <c r="F31" s="303" t="s">
        <v>534</v>
      </c>
      <c r="G31" s="302" t="s">
        <v>582</v>
      </c>
      <c r="I31" s="265"/>
      <c r="J31" s="267"/>
      <c r="K31" s="267"/>
      <c r="L31" s="268"/>
      <c r="N31" s="282"/>
      <c r="O31" s="278"/>
      <c r="P31" s="277"/>
      <c r="Q31" s="283"/>
      <c r="S31" s="278" t="s">
        <v>635</v>
      </c>
      <c r="AC31" s="82" t="s">
        <v>581</v>
      </c>
      <c r="AE31" s="123">
        <v>38</v>
      </c>
    </row>
    <row r="32" spans="1:31" x14ac:dyDescent="0.25">
      <c r="A32" s="282" t="s">
        <v>450</v>
      </c>
      <c r="B32" s="230" t="s">
        <v>285</v>
      </c>
      <c r="D32" s="296">
        <v>19</v>
      </c>
      <c r="F32" s="303" t="s">
        <v>482</v>
      </c>
      <c r="G32" s="302" t="s">
        <v>583</v>
      </c>
      <c r="I32" s="269"/>
      <c r="J32" s="270"/>
      <c r="K32" s="270"/>
      <c r="L32" s="271"/>
      <c r="N32" s="282"/>
      <c r="O32" s="278" t="s">
        <v>539</v>
      </c>
      <c r="P32" s="277">
        <v>50</v>
      </c>
      <c r="Q32" s="283" t="s">
        <v>134</v>
      </c>
      <c r="S32" s="278" t="s">
        <v>222</v>
      </c>
      <c r="AC32" s="82" t="s">
        <v>563</v>
      </c>
      <c r="AE32" s="123">
        <v>39</v>
      </c>
    </row>
    <row r="33" spans="1:35" x14ac:dyDescent="0.25">
      <c r="A33" s="282" t="s">
        <v>576</v>
      </c>
      <c r="B33" s="230"/>
      <c r="D33" s="296">
        <v>20</v>
      </c>
      <c r="F33" s="303" t="s">
        <v>632</v>
      </c>
      <c r="G33" s="302" t="s">
        <v>257</v>
      </c>
      <c r="N33" s="282"/>
      <c r="O33" s="278" t="s">
        <v>376</v>
      </c>
      <c r="P33" s="277">
        <v>78</v>
      </c>
      <c r="Q33" s="283" t="s">
        <v>134</v>
      </c>
      <c r="S33" s="277" t="s">
        <v>323</v>
      </c>
      <c r="AC33" s="82" t="s">
        <v>577</v>
      </c>
      <c r="AE33" s="123">
        <v>40</v>
      </c>
    </row>
    <row r="34" spans="1:35" x14ac:dyDescent="0.25">
      <c r="A34" s="282" t="s">
        <v>264</v>
      </c>
      <c r="B34" s="230"/>
      <c r="D34" s="296">
        <v>21</v>
      </c>
      <c r="F34" s="303" t="s">
        <v>207</v>
      </c>
      <c r="G34" s="302" t="s">
        <v>584</v>
      </c>
      <c r="I34" s="301" t="s">
        <v>165</v>
      </c>
      <c r="J34" s="305"/>
      <c r="K34" s="305"/>
      <c r="L34" s="306"/>
      <c r="N34" s="284"/>
      <c r="O34" s="293"/>
      <c r="P34" s="286"/>
      <c r="Q34" s="294"/>
      <c r="S34" s="277" t="s">
        <v>324</v>
      </c>
      <c r="AC34" s="82" t="s">
        <v>575</v>
      </c>
      <c r="AE34" s="123">
        <v>41</v>
      </c>
    </row>
    <row r="35" spans="1:35" x14ac:dyDescent="0.25">
      <c r="A35" s="282" t="s">
        <v>265</v>
      </c>
      <c r="B35" s="230"/>
      <c r="D35" s="296">
        <v>22</v>
      </c>
      <c r="F35" s="303" t="s">
        <v>208</v>
      </c>
      <c r="G35" s="302" t="s">
        <v>584</v>
      </c>
      <c r="I35" s="303"/>
      <c r="J35" s="308" t="s">
        <v>395</v>
      </c>
      <c r="K35" s="308">
        <v>129</v>
      </c>
      <c r="L35" s="302" t="s">
        <v>133</v>
      </c>
      <c r="O35" s="87"/>
      <c r="P35" s="86"/>
      <c r="Q35" s="86"/>
      <c r="S35" s="277" t="s">
        <v>325</v>
      </c>
      <c r="AC35" s="82" t="s">
        <v>589</v>
      </c>
      <c r="AE35" s="123">
        <v>42</v>
      </c>
    </row>
    <row r="36" spans="1:35" x14ac:dyDescent="0.25">
      <c r="A36" s="282" t="s">
        <v>560</v>
      </c>
      <c r="B36" s="230"/>
      <c r="D36" s="296">
        <v>22</v>
      </c>
      <c r="F36" s="303" t="s">
        <v>209</v>
      </c>
      <c r="G36" s="302" t="s">
        <v>584</v>
      </c>
      <c r="I36" s="303"/>
      <c r="J36" s="308" t="s">
        <v>524</v>
      </c>
      <c r="K36" s="308">
        <v>67</v>
      </c>
      <c r="L36" s="302" t="s">
        <v>140</v>
      </c>
      <c r="N36" s="279" t="s">
        <v>281</v>
      </c>
      <c r="O36" s="288"/>
      <c r="P36" s="289"/>
      <c r="Q36" s="290"/>
      <c r="S36" s="277" t="s">
        <v>501</v>
      </c>
      <c r="AC36" s="82" t="s">
        <v>588</v>
      </c>
      <c r="AE36" s="123">
        <v>43</v>
      </c>
    </row>
    <row r="37" spans="1:35" x14ac:dyDescent="0.25">
      <c r="A37" s="282" t="s">
        <v>493</v>
      </c>
      <c r="B37" s="230"/>
      <c r="D37" s="296">
        <v>23</v>
      </c>
      <c r="F37" s="303" t="s">
        <v>393</v>
      </c>
      <c r="G37" s="302" t="s">
        <v>60</v>
      </c>
      <c r="I37" s="303"/>
      <c r="J37" s="308" t="s">
        <v>470</v>
      </c>
      <c r="K37" s="308">
        <v>65</v>
      </c>
      <c r="L37" s="302" t="s">
        <v>625</v>
      </c>
      <c r="N37" s="282"/>
      <c r="O37" s="278" t="s">
        <v>488</v>
      </c>
      <c r="P37" s="291"/>
      <c r="Q37" s="292" t="s">
        <v>133</v>
      </c>
      <c r="S37" s="277" t="s">
        <v>502</v>
      </c>
      <c r="AC37" s="82" t="s">
        <v>586</v>
      </c>
      <c r="AE37" s="123">
        <v>44</v>
      </c>
    </row>
    <row r="38" spans="1:35" x14ac:dyDescent="0.25">
      <c r="A38" s="282" t="s">
        <v>266</v>
      </c>
      <c r="B38" s="230"/>
      <c r="D38" s="296">
        <v>24</v>
      </c>
      <c r="F38" s="303" t="s">
        <v>379</v>
      </c>
      <c r="G38" s="302" t="s">
        <v>45</v>
      </c>
      <c r="I38" s="303"/>
      <c r="J38" s="308" t="s">
        <v>382</v>
      </c>
      <c r="K38" s="308">
        <v>66</v>
      </c>
      <c r="L38" s="302" t="s">
        <v>140</v>
      </c>
      <c r="N38" s="282"/>
      <c r="O38" s="278" t="s">
        <v>489</v>
      </c>
      <c r="P38" s="291">
        <v>56</v>
      </c>
      <c r="Q38" s="292" t="s">
        <v>140</v>
      </c>
      <c r="S38" s="277" t="s">
        <v>326</v>
      </c>
      <c r="AC38" s="82" t="s">
        <v>580</v>
      </c>
      <c r="AE38" s="123">
        <v>45</v>
      </c>
    </row>
    <row r="39" spans="1:35" x14ac:dyDescent="0.25">
      <c r="A39" s="282" t="s">
        <v>578</v>
      </c>
      <c r="B39" s="230"/>
      <c r="D39" s="296">
        <v>25</v>
      </c>
      <c r="F39" s="303" t="s">
        <v>197</v>
      </c>
      <c r="G39" s="302" t="s">
        <v>582</v>
      </c>
      <c r="I39" s="303"/>
      <c r="J39" s="308" t="s">
        <v>525</v>
      </c>
      <c r="K39" s="308">
        <v>40.229999999999997</v>
      </c>
      <c r="L39" s="302" t="s">
        <v>119</v>
      </c>
      <c r="N39" s="282"/>
      <c r="O39" s="278" t="s">
        <v>476</v>
      </c>
      <c r="P39" s="291"/>
      <c r="Q39" s="292" t="s">
        <v>133</v>
      </c>
      <c r="S39" s="277" t="s">
        <v>608</v>
      </c>
      <c r="AE39" s="123">
        <v>46</v>
      </c>
      <c r="AI39"/>
    </row>
    <row r="40" spans="1:35" x14ac:dyDescent="0.25">
      <c r="A40" s="282" t="s">
        <v>581</v>
      </c>
      <c r="B40" s="230"/>
      <c r="D40" s="297">
        <v>26</v>
      </c>
      <c r="F40" s="303" t="s">
        <v>535</v>
      </c>
      <c r="G40" s="302" t="s">
        <v>181</v>
      </c>
      <c r="I40" s="303"/>
      <c r="J40" s="308" t="s">
        <v>526</v>
      </c>
      <c r="K40" s="308">
        <v>48.3</v>
      </c>
      <c r="L40" s="302" t="s">
        <v>119</v>
      </c>
      <c r="N40" s="282"/>
      <c r="O40" s="295" t="s">
        <v>377</v>
      </c>
      <c r="P40" s="277"/>
      <c r="Q40" s="283" t="s">
        <v>140</v>
      </c>
      <c r="S40" s="277" t="s">
        <v>327</v>
      </c>
      <c r="AE40" s="123">
        <v>47</v>
      </c>
      <c r="AI40"/>
    </row>
    <row r="41" spans="1:35" x14ac:dyDescent="0.25">
      <c r="A41" s="282" t="s">
        <v>563</v>
      </c>
      <c r="B41" s="230"/>
      <c r="D41" s="296">
        <v>27</v>
      </c>
      <c r="F41" s="303" t="s">
        <v>536</v>
      </c>
      <c r="G41" s="302" t="s">
        <v>181</v>
      </c>
      <c r="I41" s="303"/>
      <c r="J41" s="308" t="s">
        <v>527</v>
      </c>
      <c r="K41" s="308">
        <v>74.86</v>
      </c>
      <c r="L41" s="302" t="s">
        <v>119</v>
      </c>
      <c r="N41" s="282"/>
      <c r="O41" s="278" t="s">
        <v>378</v>
      </c>
      <c r="P41" s="277"/>
      <c r="Q41" s="283" t="s">
        <v>133</v>
      </c>
      <c r="S41" s="277" t="s">
        <v>149</v>
      </c>
      <c r="AE41" s="123">
        <v>48</v>
      </c>
      <c r="AI41"/>
    </row>
    <row r="42" spans="1:35" x14ac:dyDescent="0.25">
      <c r="A42" s="282" t="s">
        <v>577</v>
      </c>
      <c r="B42" s="230"/>
      <c r="D42" s="296">
        <v>28</v>
      </c>
      <c r="F42" s="303" t="s">
        <v>45</v>
      </c>
      <c r="G42" s="302" t="s">
        <v>45</v>
      </c>
      <c r="I42" s="303"/>
      <c r="J42" s="308" t="s">
        <v>528</v>
      </c>
      <c r="K42" s="308">
        <v>85.83</v>
      </c>
      <c r="L42" s="302" t="s">
        <v>119</v>
      </c>
      <c r="N42" s="282"/>
      <c r="O42" s="278" t="s">
        <v>495</v>
      </c>
      <c r="P42" s="277"/>
      <c r="Q42" s="283" t="s">
        <v>133</v>
      </c>
      <c r="S42" s="277" t="s">
        <v>609</v>
      </c>
      <c r="AE42" s="123">
        <v>49</v>
      </c>
      <c r="AI42"/>
    </row>
    <row r="43" spans="1:35" x14ac:dyDescent="0.25">
      <c r="A43" s="282" t="s">
        <v>575</v>
      </c>
      <c r="B43" s="230"/>
      <c r="D43" s="296">
        <v>29</v>
      </c>
      <c r="F43" s="303" t="s">
        <v>537</v>
      </c>
      <c r="G43" s="302" t="s">
        <v>577</v>
      </c>
      <c r="I43" s="303"/>
      <c r="J43" s="308" t="s">
        <v>529</v>
      </c>
      <c r="K43" s="308">
        <v>139</v>
      </c>
      <c r="L43" s="302" t="s">
        <v>133</v>
      </c>
      <c r="N43" s="284"/>
      <c r="O43" s="293"/>
      <c r="P43" s="285"/>
      <c r="Q43" s="287"/>
      <c r="S43" s="277" t="s">
        <v>503</v>
      </c>
      <c r="AE43" s="123">
        <v>50</v>
      </c>
      <c r="AI43"/>
    </row>
    <row r="44" spans="1:35" x14ac:dyDescent="0.25">
      <c r="A44" s="282" t="s">
        <v>589</v>
      </c>
      <c r="B44" s="230"/>
      <c r="D44" s="296">
        <v>30</v>
      </c>
      <c r="F44" s="303" t="s">
        <v>185</v>
      </c>
      <c r="G44" s="302" t="s">
        <v>580</v>
      </c>
      <c r="I44" s="303"/>
      <c r="J44" s="272" t="s">
        <v>646</v>
      </c>
      <c r="K44" s="329">
        <v>129</v>
      </c>
      <c r="L44" s="268" t="s">
        <v>647</v>
      </c>
      <c r="O44" s="87"/>
      <c r="P44" s="86"/>
      <c r="Q44" s="86"/>
      <c r="S44" s="277" t="s">
        <v>328</v>
      </c>
      <c r="AE44" s="123">
        <v>51</v>
      </c>
      <c r="AI44"/>
    </row>
    <row r="45" spans="1:35" x14ac:dyDescent="0.25">
      <c r="A45" s="282" t="s">
        <v>588</v>
      </c>
      <c r="B45" s="230"/>
      <c r="D45" s="296">
        <v>31</v>
      </c>
      <c r="F45" s="303" t="s">
        <v>380</v>
      </c>
      <c r="G45" s="302" t="s">
        <v>45</v>
      </c>
      <c r="I45" s="303"/>
      <c r="J45" s="308" t="s">
        <v>649</v>
      </c>
      <c r="K45" s="308">
        <v>129</v>
      </c>
      <c r="L45" s="302" t="s">
        <v>133</v>
      </c>
      <c r="N45" s="279" t="s">
        <v>305</v>
      </c>
      <c r="O45" s="288"/>
      <c r="P45" s="289"/>
      <c r="Q45" s="290"/>
      <c r="S45" s="277" t="s">
        <v>150</v>
      </c>
      <c r="AE45" s="123">
        <v>52</v>
      </c>
      <c r="AI45"/>
    </row>
    <row r="46" spans="1:35" x14ac:dyDescent="0.25">
      <c r="A46" s="282" t="s">
        <v>586</v>
      </c>
      <c r="B46" s="230"/>
      <c r="D46" s="296" t="s">
        <v>145</v>
      </c>
      <c r="F46" s="327" t="s">
        <v>645</v>
      </c>
      <c r="G46" s="328" t="s">
        <v>45</v>
      </c>
      <c r="I46" s="303"/>
      <c r="J46" s="308" t="s">
        <v>393</v>
      </c>
      <c r="K46" s="308">
        <v>129</v>
      </c>
      <c r="L46" s="302" t="s">
        <v>133</v>
      </c>
      <c r="N46" s="282"/>
      <c r="O46" s="278"/>
      <c r="P46" s="277"/>
      <c r="Q46" s="283"/>
      <c r="S46" s="277" t="s">
        <v>329</v>
      </c>
      <c r="AE46" s="123">
        <v>53</v>
      </c>
      <c r="AI46"/>
    </row>
    <row r="47" spans="1:35" x14ac:dyDescent="0.25">
      <c r="A47" s="282" t="s">
        <v>580</v>
      </c>
      <c r="B47" s="230"/>
      <c r="D47" s="296" t="s">
        <v>217</v>
      </c>
      <c r="F47" s="303" t="s">
        <v>538</v>
      </c>
      <c r="G47" s="302" t="s">
        <v>45</v>
      </c>
      <c r="I47" s="303"/>
      <c r="J47" s="308" t="s">
        <v>379</v>
      </c>
      <c r="K47" s="308">
        <v>360</v>
      </c>
      <c r="L47" s="302" t="s">
        <v>140</v>
      </c>
      <c r="N47" s="282"/>
      <c r="O47" s="278" t="s">
        <v>379</v>
      </c>
      <c r="P47" s="277">
        <v>360</v>
      </c>
      <c r="Q47" s="283" t="s">
        <v>140</v>
      </c>
      <c r="S47" s="277" t="s">
        <v>161</v>
      </c>
      <c r="AE47" s="123">
        <v>54</v>
      </c>
      <c r="AI47"/>
    </row>
    <row r="48" spans="1:35" x14ac:dyDescent="0.25">
      <c r="D48" s="298"/>
      <c r="F48" s="303" t="s">
        <v>381</v>
      </c>
      <c r="G48" s="302" t="s">
        <v>291</v>
      </c>
      <c r="I48" s="303"/>
      <c r="J48" s="308" t="s">
        <v>45</v>
      </c>
      <c r="K48" s="308">
        <v>114</v>
      </c>
      <c r="L48" s="302" t="s">
        <v>133</v>
      </c>
      <c r="N48" s="282"/>
      <c r="O48" s="278" t="s">
        <v>45</v>
      </c>
      <c r="P48" s="277">
        <v>114</v>
      </c>
      <c r="Q48" s="283" t="s">
        <v>133</v>
      </c>
      <c r="S48" s="277" t="s">
        <v>159</v>
      </c>
      <c r="AE48" s="123">
        <v>55</v>
      </c>
      <c r="AI48"/>
    </row>
    <row r="49" spans="4:35" ht="30" x14ac:dyDescent="0.25">
      <c r="F49" s="303" t="s">
        <v>623</v>
      </c>
      <c r="G49" s="302" t="s">
        <v>581</v>
      </c>
      <c r="I49" s="303"/>
      <c r="J49" s="308" t="s">
        <v>537</v>
      </c>
      <c r="K49" s="308">
        <v>126</v>
      </c>
      <c r="L49" s="302" t="s">
        <v>133</v>
      </c>
      <c r="N49" s="282"/>
      <c r="O49" s="278" t="s">
        <v>645</v>
      </c>
      <c r="P49" s="322">
        <v>46.13</v>
      </c>
      <c r="Q49" s="283" t="s">
        <v>119</v>
      </c>
      <c r="S49" s="277" t="s">
        <v>610</v>
      </c>
      <c r="AE49" s="123">
        <v>56</v>
      </c>
      <c r="AI49"/>
    </row>
    <row r="50" spans="4:35" x14ac:dyDescent="0.25">
      <c r="D50" s="236" t="s">
        <v>229</v>
      </c>
      <c r="F50" s="303" t="s">
        <v>375</v>
      </c>
      <c r="G50" s="302" t="s">
        <v>44</v>
      </c>
      <c r="I50" s="303"/>
      <c r="J50" s="308" t="s">
        <v>185</v>
      </c>
      <c r="K50" s="308">
        <v>139</v>
      </c>
      <c r="L50" s="302" t="s">
        <v>133</v>
      </c>
      <c r="N50" s="282"/>
      <c r="O50" s="278" t="s">
        <v>136</v>
      </c>
      <c r="P50" s="277">
        <v>74.25</v>
      </c>
      <c r="Q50" s="283" t="s">
        <v>133</v>
      </c>
      <c r="S50" s="277" t="s">
        <v>504</v>
      </c>
      <c r="AE50" s="123">
        <v>57</v>
      </c>
      <c r="AI50"/>
    </row>
    <row r="51" spans="4:35" x14ac:dyDescent="0.25">
      <c r="D51" s="231" t="s">
        <v>356</v>
      </c>
      <c r="F51" s="303" t="s">
        <v>539</v>
      </c>
      <c r="G51" s="302" t="s">
        <v>44</v>
      </c>
      <c r="I51" s="303"/>
      <c r="J51" s="272" t="s">
        <v>645</v>
      </c>
      <c r="K51" s="329">
        <v>46.13</v>
      </c>
      <c r="L51" s="268" t="s">
        <v>119</v>
      </c>
      <c r="N51" s="282"/>
      <c r="O51" s="278" t="s">
        <v>139</v>
      </c>
      <c r="P51" s="277">
        <v>74.25</v>
      </c>
      <c r="Q51" s="283" t="s">
        <v>133</v>
      </c>
      <c r="S51" s="277" t="s">
        <v>330</v>
      </c>
      <c r="AE51" s="123">
        <v>58</v>
      </c>
      <c r="AI51"/>
    </row>
    <row r="52" spans="4:35" ht="30" x14ac:dyDescent="0.25">
      <c r="D52" s="232" t="s">
        <v>358</v>
      </c>
      <c r="F52" s="303" t="s">
        <v>376</v>
      </c>
      <c r="G52" s="302" t="s">
        <v>44</v>
      </c>
      <c r="I52" s="303"/>
      <c r="J52" s="310" t="s">
        <v>541</v>
      </c>
      <c r="K52" s="308">
        <v>69</v>
      </c>
      <c r="L52" s="302" t="s">
        <v>140</v>
      </c>
      <c r="N52" s="282"/>
      <c r="O52" s="278" t="s">
        <v>644</v>
      </c>
      <c r="P52" s="322">
        <v>61.83</v>
      </c>
      <c r="Q52" s="283" t="s">
        <v>119</v>
      </c>
      <c r="S52" s="277" t="s">
        <v>151</v>
      </c>
      <c r="AE52" s="123">
        <v>59</v>
      </c>
      <c r="AI52"/>
    </row>
    <row r="53" spans="4:35" x14ac:dyDescent="0.25">
      <c r="D53" s="232" t="s">
        <v>359</v>
      </c>
      <c r="F53" s="303" t="s">
        <v>540</v>
      </c>
      <c r="G53" s="302" t="s">
        <v>264</v>
      </c>
      <c r="I53" s="303"/>
      <c r="J53" s="311" t="s">
        <v>542</v>
      </c>
      <c r="K53" s="308">
        <v>66</v>
      </c>
      <c r="L53" s="302" t="s">
        <v>140</v>
      </c>
      <c r="N53" s="282"/>
      <c r="O53" s="278" t="s">
        <v>469</v>
      </c>
      <c r="P53" s="277">
        <v>126</v>
      </c>
      <c r="Q53" s="283" t="s">
        <v>133</v>
      </c>
      <c r="S53" s="277" t="s">
        <v>331</v>
      </c>
      <c r="AE53" s="123">
        <v>60</v>
      </c>
      <c r="AI53"/>
    </row>
    <row r="54" spans="4:35" x14ac:dyDescent="0.25">
      <c r="D54" s="232" t="s">
        <v>360</v>
      </c>
      <c r="F54" s="303" t="s">
        <v>541</v>
      </c>
      <c r="G54" s="302" t="s">
        <v>580</v>
      </c>
      <c r="I54" s="303"/>
      <c r="J54" s="311" t="s">
        <v>188</v>
      </c>
      <c r="K54" s="308">
        <v>69</v>
      </c>
      <c r="L54" s="302" t="s">
        <v>133</v>
      </c>
      <c r="N54" s="282"/>
      <c r="O54" s="278" t="s">
        <v>554</v>
      </c>
      <c r="P54" s="291">
        <v>152</v>
      </c>
      <c r="Q54" s="292" t="s">
        <v>133</v>
      </c>
      <c r="S54" s="277" t="s">
        <v>152</v>
      </c>
      <c r="AE54" s="123">
        <v>61</v>
      </c>
      <c r="AI54"/>
    </row>
    <row r="55" spans="4:35" x14ac:dyDescent="0.25">
      <c r="D55" s="232" t="s">
        <v>361</v>
      </c>
      <c r="F55" s="303" t="s">
        <v>542</v>
      </c>
      <c r="G55" s="302" t="s">
        <v>577</v>
      </c>
      <c r="I55" s="303"/>
      <c r="J55" s="311" t="s">
        <v>136</v>
      </c>
      <c r="K55" s="308">
        <v>74.25</v>
      </c>
      <c r="L55" s="302" t="s">
        <v>133</v>
      </c>
      <c r="N55" s="282"/>
      <c r="O55" s="278"/>
      <c r="P55" s="277"/>
      <c r="Q55" s="283"/>
      <c r="S55" s="277" t="s">
        <v>643</v>
      </c>
      <c r="AE55" s="123">
        <v>62</v>
      </c>
      <c r="AI55"/>
    </row>
    <row r="56" spans="4:35" x14ac:dyDescent="0.25">
      <c r="D56" s="232" t="s">
        <v>362</v>
      </c>
      <c r="F56" s="303" t="s">
        <v>188</v>
      </c>
      <c r="G56" s="302" t="s">
        <v>580</v>
      </c>
      <c r="I56" s="303"/>
      <c r="J56" s="311" t="s">
        <v>60</v>
      </c>
      <c r="K56" s="308">
        <v>114</v>
      </c>
      <c r="L56" s="302" t="s">
        <v>133</v>
      </c>
      <c r="N56" s="282"/>
      <c r="O56" s="278"/>
      <c r="P56" s="291"/>
      <c r="Q56" s="292"/>
      <c r="S56" s="277" t="s">
        <v>611</v>
      </c>
      <c r="AE56" s="123">
        <v>63</v>
      </c>
      <c r="AI56"/>
    </row>
    <row r="57" spans="4:35" x14ac:dyDescent="0.25">
      <c r="D57" s="232" t="s">
        <v>363</v>
      </c>
      <c r="F57" s="303" t="s">
        <v>383</v>
      </c>
      <c r="G57" s="302" t="s">
        <v>163</v>
      </c>
      <c r="I57" s="303"/>
      <c r="J57" s="311" t="s">
        <v>546</v>
      </c>
      <c r="K57" s="308">
        <v>126</v>
      </c>
      <c r="L57" s="302" t="s">
        <v>133</v>
      </c>
      <c r="N57" s="284"/>
      <c r="O57" s="293"/>
      <c r="P57" s="286"/>
      <c r="Q57" s="294"/>
      <c r="S57" s="277" t="s">
        <v>505</v>
      </c>
      <c r="AE57" s="123">
        <v>64</v>
      </c>
      <c r="AI57"/>
    </row>
    <row r="58" spans="4:35" ht="30" x14ac:dyDescent="0.25">
      <c r="D58" s="232" t="s">
        <v>364</v>
      </c>
      <c r="F58" s="303" t="s">
        <v>543</v>
      </c>
      <c r="G58" s="302" t="s">
        <v>163</v>
      </c>
      <c r="I58" s="303"/>
      <c r="J58" s="311" t="s">
        <v>189</v>
      </c>
      <c r="K58" s="308">
        <v>139</v>
      </c>
      <c r="L58" s="302" t="s">
        <v>133</v>
      </c>
      <c r="O58" s="87"/>
      <c r="P58" s="86"/>
      <c r="Q58" s="86"/>
      <c r="S58" s="277" t="s">
        <v>612</v>
      </c>
      <c r="AE58" s="123">
        <v>65</v>
      </c>
      <c r="AI58"/>
    </row>
    <row r="59" spans="4:35" x14ac:dyDescent="0.25">
      <c r="D59" s="232"/>
      <c r="F59" s="303" t="s">
        <v>136</v>
      </c>
      <c r="G59" s="302" t="s">
        <v>45</v>
      </c>
      <c r="I59" s="303"/>
      <c r="J59" s="311" t="s">
        <v>139</v>
      </c>
      <c r="K59" s="308">
        <v>74.25</v>
      </c>
      <c r="L59" s="302" t="s">
        <v>133</v>
      </c>
      <c r="N59" s="156"/>
      <c r="O59" s="161"/>
      <c r="P59" s="162"/>
      <c r="Q59" s="163"/>
      <c r="S59" s="277" t="s">
        <v>153</v>
      </c>
      <c r="AE59" s="123">
        <v>66</v>
      </c>
      <c r="AI59"/>
    </row>
    <row r="60" spans="4:35" x14ac:dyDescent="0.25">
      <c r="D60" s="233"/>
      <c r="F60" s="303" t="s">
        <v>544</v>
      </c>
      <c r="G60" s="302" t="s">
        <v>265</v>
      </c>
      <c r="I60" s="303"/>
      <c r="J60" s="272" t="s">
        <v>644</v>
      </c>
      <c r="K60" s="329">
        <v>61.83</v>
      </c>
      <c r="L60" s="268" t="s">
        <v>119</v>
      </c>
      <c r="N60" s="157"/>
      <c r="O60" s="240"/>
      <c r="P60" s="241"/>
      <c r="Q60" s="241"/>
      <c r="S60" s="277" t="s">
        <v>638</v>
      </c>
      <c r="AE60" s="123">
        <v>67</v>
      </c>
      <c r="AI60"/>
    </row>
    <row r="61" spans="4:35" x14ac:dyDescent="0.25">
      <c r="F61" s="303" t="s">
        <v>545</v>
      </c>
      <c r="G61" s="302" t="s">
        <v>265</v>
      </c>
      <c r="I61" s="303"/>
      <c r="J61" s="310" t="s">
        <v>472</v>
      </c>
      <c r="K61" s="308">
        <v>114</v>
      </c>
      <c r="L61" s="302" t="s">
        <v>133</v>
      </c>
      <c r="N61" s="158"/>
      <c r="O61" s="166"/>
      <c r="P61" s="160"/>
      <c r="Q61" s="167"/>
      <c r="S61" s="277" t="s">
        <v>506</v>
      </c>
      <c r="AE61" s="123">
        <v>68</v>
      </c>
      <c r="AI61"/>
    </row>
    <row r="62" spans="4:35" x14ac:dyDescent="0.25">
      <c r="D62" s="236" t="s">
        <v>407</v>
      </c>
      <c r="F62" s="303" t="s">
        <v>60</v>
      </c>
      <c r="G62" s="302" t="s">
        <v>60</v>
      </c>
      <c r="I62" s="303"/>
      <c r="J62" s="310" t="s">
        <v>469</v>
      </c>
      <c r="K62" s="308">
        <v>126</v>
      </c>
      <c r="L62" s="302" t="s">
        <v>133</v>
      </c>
      <c r="O62" s="87"/>
      <c r="P62" s="86"/>
      <c r="Q62" s="86"/>
      <c r="S62" s="277" t="s">
        <v>507</v>
      </c>
      <c r="AE62" s="123">
        <v>69</v>
      </c>
      <c r="AI62"/>
    </row>
    <row r="63" spans="4:35" x14ac:dyDescent="0.25">
      <c r="D63" s="234" t="s">
        <v>652</v>
      </c>
      <c r="F63" s="303" t="s">
        <v>546</v>
      </c>
      <c r="G63" s="302" t="s">
        <v>577</v>
      </c>
      <c r="I63" s="303"/>
      <c r="J63" s="310" t="s">
        <v>554</v>
      </c>
      <c r="K63" s="308">
        <v>152</v>
      </c>
      <c r="L63" s="302" t="s">
        <v>133</v>
      </c>
      <c r="N63" s="279" t="s">
        <v>282</v>
      </c>
      <c r="O63" s="288"/>
      <c r="P63" s="289"/>
      <c r="Q63" s="290"/>
      <c r="S63" s="277" t="s">
        <v>613</v>
      </c>
      <c r="AE63" s="123">
        <v>70</v>
      </c>
      <c r="AI63"/>
    </row>
    <row r="64" spans="4:35" x14ac:dyDescent="0.25">
      <c r="D64" s="235" t="s">
        <v>651</v>
      </c>
      <c r="F64" s="303" t="s">
        <v>189</v>
      </c>
      <c r="G64" s="302" t="s">
        <v>580</v>
      </c>
      <c r="I64" s="303"/>
      <c r="J64" s="310" t="s">
        <v>559</v>
      </c>
      <c r="K64" s="308">
        <v>126</v>
      </c>
      <c r="L64" s="302" t="s">
        <v>133</v>
      </c>
      <c r="N64" s="282"/>
      <c r="O64" s="278" t="s">
        <v>381</v>
      </c>
      <c r="P64" s="277">
        <v>69</v>
      </c>
      <c r="Q64" s="277" t="s">
        <v>133</v>
      </c>
      <c r="S64" s="277" t="s">
        <v>614</v>
      </c>
      <c r="AE64" s="123">
        <v>71</v>
      </c>
      <c r="AI64"/>
    </row>
    <row r="65" spans="4:35" ht="30" x14ac:dyDescent="0.25">
      <c r="D65" s="235" t="s">
        <v>653</v>
      </c>
      <c r="F65" s="303" t="s">
        <v>139</v>
      </c>
      <c r="G65" s="302" t="s">
        <v>45</v>
      </c>
      <c r="I65" s="303"/>
      <c r="J65" s="311" t="s">
        <v>403</v>
      </c>
      <c r="K65" s="308">
        <v>139</v>
      </c>
      <c r="L65" s="302" t="s">
        <v>133</v>
      </c>
      <c r="N65" s="284"/>
      <c r="O65" s="293"/>
      <c r="P65" s="286"/>
      <c r="Q65" s="294"/>
      <c r="S65" s="277" t="s">
        <v>654</v>
      </c>
      <c r="AE65" s="123">
        <v>72</v>
      </c>
      <c r="AI65"/>
    </row>
    <row r="66" spans="4:35" x14ac:dyDescent="0.25">
      <c r="D66" s="229"/>
      <c r="F66" s="304" t="s">
        <v>384</v>
      </c>
      <c r="G66" s="302" t="s">
        <v>268</v>
      </c>
      <c r="I66" s="303"/>
      <c r="J66" s="311" t="s">
        <v>561</v>
      </c>
      <c r="K66" s="308">
        <v>129</v>
      </c>
      <c r="L66" s="302" t="s">
        <v>133</v>
      </c>
      <c r="O66" s="87"/>
      <c r="P66" s="86"/>
      <c r="Q66" s="86"/>
      <c r="S66" s="277" t="s">
        <v>154</v>
      </c>
      <c r="AE66" s="123">
        <v>73</v>
      </c>
      <c r="AI66"/>
    </row>
    <row r="67" spans="4:35" x14ac:dyDescent="0.25">
      <c r="F67" s="303" t="s">
        <v>488</v>
      </c>
      <c r="G67" s="302" t="s">
        <v>585</v>
      </c>
      <c r="I67" s="303"/>
      <c r="J67" s="310" t="s">
        <v>562</v>
      </c>
      <c r="K67" s="308">
        <v>129</v>
      </c>
      <c r="L67" s="302" t="s">
        <v>133</v>
      </c>
      <c r="N67" s="279" t="s">
        <v>306</v>
      </c>
      <c r="O67" s="288"/>
      <c r="P67" s="289"/>
      <c r="Q67" s="290"/>
      <c r="S67" s="277" t="s">
        <v>332</v>
      </c>
      <c r="AE67" s="123">
        <v>74</v>
      </c>
      <c r="AI67"/>
    </row>
    <row r="68" spans="4:35" x14ac:dyDescent="0.25">
      <c r="D68" s="237" t="s">
        <v>408</v>
      </c>
      <c r="F68" s="303" t="s">
        <v>489</v>
      </c>
      <c r="G68" s="302" t="s">
        <v>585</v>
      </c>
      <c r="I68" s="303"/>
      <c r="J68" s="311" t="s">
        <v>219</v>
      </c>
      <c r="K68" s="308">
        <v>67</v>
      </c>
      <c r="L68" s="302" t="s">
        <v>140</v>
      </c>
      <c r="N68" s="282"/>
      <c r="O68" s="278" t="s">
        <v>382</v>
      </c>
      <c r="P68" s="277">
        <v>66</v>
      </c>
      <c r="Q68" s="277" t="s">
        <v>140</v>
      </c>
      <c r="S68" s="277" t="s">
        <v>508</v>
      </c>
      <c r="AE68" s="123">
        <v>75</v>
      </c>
      <c r="AI68"/>
    </row>
    <row r="69" spans="4:35" x14ac:dyDescent="0.25">
      <c r="D69" s="234" t="s">
        <v>626</v>
      </c>
      <c r="F69" s="303" t="s">
        <v>69</v>
      </c>
      <c r="G69" s="302" t="s">
        <v>581</v>
      </c>
      <c r="I69" s="303"/>
      <c r="J69" s="311" t="s">
        <v>168</v>
      </c>
      <c r="K69" s="308">
        <v>266.25</v>
      </c>
      <c r="L69" s="302" t="s">
        <v>140</v>
      </c>
      <c r="N69" s="282"/>
      <c r="O69" s="278"/>
      <c r="P69" s="277"/>
      <c r="Q69" s="277"/>
      <c r="S69" s="277" t="s">
        <v>201</v>
      </c>
      <c r="AE69" s="123">
        <v>76</v>
      </c>
      <c r="AI69"/>
    </row>
    <row r="70" spans="4:35" x14ac:dyDescent="0.25">
      <c r="D70" s="235" t="s">
        <v>627</v>
      </c>
      <c r="F70" s="303" t="s">
        <v>292</v>
      </c>
      <c r="G70" s="302" t="s">
        <v>163</v>
      </c>
      <c r="I70" s="303"/>
      <c r="J70" s="311" t="s">
        <v>473</v>
      </c>
      <c r="K70" s="308">
        <v>129</v>
      </c>
      <c r="L70" s="302" t="s">
        <v>133</v>
      </c>
      <c r="N70" s="282"/>
      <c r="O70" s="278"/>
      <c r="P70" s="277"/>
      <c r="Q70" s="277"/>
      <c r="S70" s="277" t="s">
        <v>155</v>
      </c>
      <c r="AE70" s="123">
        <v>77</v>
      </c>
      <c r="AI70"/>
    </row>
    <row r="71" spans="4:35" x14ac:dyDescent="0.25">
      <c r="D71" s="235" t="s">
        <v>409</v>
      </c>
      <c r="F71" s="303" t="s">
        <v>463</v>
      </c>
      <c r="G71" s="302" t="s">
        <v>581</v>
      </c>
      <c r="I71" s="265"/>
      <c r="J71" s="311" t="s">
        <v>570</v>
      </c>
      <c r="K71" s="308">
        <v>126</v>
      </c>
      <c r="L71" s="302" t="s">
        <v>133</v>
      </c>
      <c r="N71" s="284"/>
      <c r="O71" s="293"/>
      <c r="P71" s="286"/>
      <c r="Q71" s="294"/>
      <c r="S71" s="277" t="s">
        <v>615</v>
      </c>
      <c r="AE71" s="123">
        <v>78</v>
      </c>
      <c r="AI71"/>
    </row>
    <row r="72" spans="4:35" x14ac:dyDescent="0.25">
      <c r="D72" s="235" t="s">
        <v>628</v>
      </c>
      <c r="F72" s="304" t="s">
        <v>547</v>
      </c>
      <c r="G72" s="302" t="s">
        <v>547</v>
      </c>
      <c r="I72" s="265"/>
      <c r="J72" s="311" t="s">
        <v>474</v>
      </c>
      <c r="K72" s="308">
        <v>139</v>
      </c>
      <c r="L72" s="302" t="s">
        <v>133</v>
      </c>
      <c r="O72" s="87"/>
      <c r="P72" s="86"/>
      <c r="Q72" s="86"/>
      <c r="S72" s="277" t="s">
        <v>200</v>
      </c>
      <c r="AE72" s="123">
        <v>79</v>
      </c>
      <c r="AI72"/>
    </row>
    <row r="73" spans="4:35" x14ac:dyDescent="0.25">
      <c r="D73" s="235" t="s">
        <v>629</v>
      </c>
      <c r="F73" s="304" t="s">
        <v>548</v>
      </c>
      <c r="G73" s="302" t="s">
        <v>547</v>
      </c>
      <c r="I73" s="265"/>
      <c r="J73" s="311" t="s">
        <v>394</v>
      </c>
      <c r="K73" s="308">
        <v>129</v>
      </c>
      <c r="L73" s="302" t="s">
        <v>133</v>
      </c>
      <c r="N73" s="279" t="s">
        <v>307</v>
      </c>
      <c r="O73" s="288"/>
      <c r="P73" s="289"/>
      <c r="Q73" s="290"/>
      <c r="S73" s="277" t="s">
        <v>555</v>
      </c>
      <c r="AE73" s="123">
        <v>80</v>
      </c>
      <c r="AI73"/>
    </row>
    <row r="74" spans="4:35" x14ac:dyDescent="0.25">
      <c r="D74" s="235" t="s">
        <v>231</v>
      </c>
      <c r="F74" s="304" t="s">
        <v>387</v>
      </c>
      <c r="G74" s="302" t="s">
        <v>581</v>
      </c>
      <c r="I74" s="265"/>
      <c r="J74" s="272" t="s">
        <v>648</v>
      </c>
      <c r="K74" s="329">
        <v>67</v>
      </c>
      <c r="L74" s="268" t="s">
        <v>140</v>
      </c>
      <c r="N74" s="282"/>
      <c r="O74" s="278" t="s">
        <v>649</v>
      </c>
      <c r="P74" s="277">
        <v>129</v>
      </c>
      <c r="Q74" s="277" t="s">
        <v>133</v>
      </c>
      <c r="S74" s="277" t="s">
        <v>333</v>
      </c>
      <c r="AE74" s="123">
        <v>81</v>
      </c>
      <c r="AI74"/>
    </row>
    <row r="75" spans="4:35" x14ac:dyDescent="0.25">
      <c r="D75" s="235" t="s">
        <v>410</v>
      </c>
      <c r="F75" s="303" t="s">
        <v>552</v>
      </c>
      <c r="G75" s="302" t="s">
        <v>45</v>
      </c>
      <c r="I75" s="265"/>
      <c r="J75" s="272"/>
      <c r="K75" s="267"/>
      <c r="L75" s="268"/>
      <c r="N75" s="282"/>
      <c r="O75" s="278" t="s">
        <v>393</v>
      </c>
      <c r="P75" s="277">
        <v>129</v>
      </c>
      <c r="Q75" s="277" t="s">
        <v>133</v>
      </c>
      <c r="S75" s="277" t="s">
        <v>616</v>
      </c>
      <c r="AE75" s="123">
        <v>82</v>
      </c>
      <c r="AI75"/>
    </row>
    <row r="76" spans="4:35" x14ac:dyDescent="0.25">
      <c r="D76" s="235" t="s">
        <v>230</v>
      </c>
      <c r="F76" s="327" t="s">
        <v>644</v>
      </c>
      <c r="G76" s="328" t="s">
        <v>45</v>
      </c>
      <c r="I76" s="265"/>
      <c r="J76" s="272"/>
      <c r="K76" s="267"/>
      <c r="L76" s="268"/>
      <c r="N76" s="282"/>
      <c r="O76" s="278" t="s">
        <v>60</v>
      </c>
      <c r="P76" s="277">
        <v>114</v>
      </c>
      <c r="Q76" s="277" t="s">
        <v>133</v>
      </c>
      <c r="S76" s="277" t="s">
        <v>509</v>
      </c>
      <c r="AE76" s="123">
        <v>83</v>
      </c>
      <c r="AI76"/>
    </row>
    <row r="77" spans="4:35" x14ac:dyDescent="0.25">
      <c r="D77" s="235" t="s">
        <v>411</v>
      </c>
      <c r="F77" s="303" t="s">
        <v>553</v>
      </c>
      <c r="G77" s="302" t="s">
        <v>45</v>
      </c>
      <c r="I77" s="265"/>
      <c r="J77" s="272"/>
      <c r="K77" s="267"/>
      <c r="L77" s="268"/>
      <c r="N77" s="282"/>
      <c r="O77" s="278" t="s">
        <v>472</v>
      </c>
      <c r="P77" s="277">
        <v>114</v>
      </c>
      <c r="Q77" s="277" t="s">
        <v>133</v>
      </c>
      <c r="S77" s="277" t="s">
        <v>640</v>
      </c>
      <c r="AE77" s="123">
        <v>84</v>
      </c>
      <c r="AI77"/>
    </row>
    <row r="78" spans="4:35" x14ac:dyDescent="0.25">
      <c r="D78" s="235" t="s">
        <v>630</v>
      </c>
      <c r="F78" s="303" t="s">
        <v>483</v>
      </c>
      <c r="G78" s="302" t="s">
        <v>583</v>
      </c>
      <c r="I78" s="265"/>
      <c r="J78" s="273"/>
      <c r="K78" s="267"/>
      <c r="L78" s="268"/>
      <c r="N78" s="282"/>
      <c r="O78" s="278" t="s">
        <v>296</v>
      </c>
      <c r="P78" s="277">
        <v>129</v>
      </c>
      <c r="Q78" s="277" t="s">
        <v>133</v>
      </c>
      <c r="S78" s="277" t="s">
        <v>334</v>
      </c>
      <c r="AE78" s="123">
        <v>85</v>
      </c>
      <c r="AI78"/>
    </row>
    <row r="79" spans="4:35" x14ac:dyDescent="0.25">
      <c r="D79" s="229" t="s">
        <v>412</v>
      </c>
      <c r="F79" s="303" t="s">
        <v>388</v>
      </c>
      <c r="G79" s="302" t="s">
        <v>581</v>
      </c>
      <c r="I79" s="265"/>
      <c r="J79" s="273"/>
      <c r="K79" s="273"/>
      <c r="L79" s="274"/>
      <c r="N79" s="282"/>
      <c r="O79" s="278" t="s">
        <v>473</v>
      </c>
      <c r="P79" s="277">
        <v>129</v>
      </c>
      <c r="Q79" s="277" t="s">
        <v>133</v>
      </c>
      <c r="S79" s="277" t="s">
        <v>335</v>
      </c>
      <c r="AE79" s="123">
        <v>86</v>
      </c>
      <c r="AI79"/>
    </row>
    <row r="80" spans="4:35" x14ac:dyDescent="0.25">
      <c r="D80" s="235" t="s">
        <v>232</v>
      </c>
      <c r="F80" s="303" t="s">
        <v>484</v>
      </c>
      <c r="G80" s="302" t="s">
        <v>583</v>
      </c>
      <c r="I80" s="265"/>
      <c r="J80" s="267"/>
      <c r="K80" s="267"/>
      <c r="L80" s="268"/>
      <c r="N80" s="282"/>
      <c r="O80" s="278" t="s">
        <v>394</v>
      </c>
      <c r="P80" s="277">
        <v>129</v>
      </c>
      <c r="Q80" s="292" t="s">
        <v>133</v>
      </c>
      <c r="S80" s="277" t="s">
        <v>510</v>
      </c>
      <c r="AE80" s="123">
        <v>87</v>
      </c>
      <c r="AI80"/>
    </row>
    <row r="81" spans="6:35" x14ac:dyDescent="0.25">
      <c r="F81" s="303" t="s">
        <v>472</v>
      </c>
      <c r="G81" s="302" t="s">
        <v>60</v>
      </c>
      <c r="I81" s="265"/>
      <c r="J81" s="273"/>
      <c r="K81" s="273"/>
      <c r="L81" s="274"/>
      <c r="N81" s="284"/>
      <c r="O81" s="293"/>
      <c r="P81" s="286"/>
      <c r="Q81" s="294"/>
      <c r="S81" s="277" t="s">
        <v>336</v>
      </c>
      <c r="AE81" s="123">
        <v>88</v>
      </c>
      <c r="AI81"/>
    </row>
    <row r="82" spans="6:35" x14ac:dyDescent="0.25">
      <c r="F82" s="303" t="s">
        <v>469</v>
      </c>
      <c r="G82" s="302" t="s">
        <v>45</v>
      </c>
      <c r="I82" s="265"/>
      <c r="J82" s="273"/>
      <c r="K82" s="273"/>
      <c r="L82" s="274"/>
      <c r="O82" s="87"/>
      <c r="P82" s="86"/>
      <c r="Q82" s="86"/>
      <c r="S82" s="277" t="s">
        <v>337</v>
      </c>
      <c r="AE82" s="123">
        <v>89</v>
      </c>
      <c r="AI82"/>
    </row>
    <row r="83" spans="6:35" x14ac:dyDescent="0.25">
      <c r="F83" s="303" t="s">
        <v>554</v>
      </c>
      <c r="G83" s="302" t="s">
        <v>45</v>
      </c>
      <c r="I83" s="269"/>
      <c r="J83" s="275"/>
      <c r="K83" s="275"/>
      <c r="L83" s="276"/>
      <c r="N83" s="279" t="s">
        <v>276</v>
      </c>
      <c r="O83" s="288"/>
      <c r="P83" s="289"/>
      <c r="Q83" s="290"/>
      <c r="S83" s="277" t="s">
        <v>642</v>
      </c>
      <c r="AE83" s="123">
        <v>90</v>
      </c>
      <c r="AI83"/>
    </row>
    <row r="84" spans="6:35" x14ac:dyDescent="0.25">
      <c r="F84" s="304" t="s">
        <v>389</v>
      </c>
      <c r="G84" s="302" t="s">
        <v>581</v>
      </c>
      <c r="J84" s="87"/>
      <c r="K84" s="87"/>
      <c r="L84" s="87"/>
      <c r="N84" s="282"/>
      <c r="O84" s="278" t="s">
        <v>535</v>
      </c>
      <c r="P84" s="277">
        <v>72</v>
      </c>
      <c r="Q84" s="283" t="s">
        <v>133</v>
      </c>
      <c r="S84" s="277" t="s">
        <v>338</v>
      </c>
      <c r="AE84" s="123">
        <v>91</v>
      </c>
      <c r="AI84"/>
    </row>
    <row r="85" spans="6:35" ht="30" x14ac:dyDescent="0.25">
      <c r="F85" s="303" t="s">
        <v>391</v>
      </c>
      <c r="G85" s="302" t="s">
        <v>581</v>
      </c>
      <c r="I85" s="301" t="s">
        <v>367</v>
      </c>
      <c r="J85" s="312"/>
      <c r="K85" s="312"/>
      <c r="L85" s="313"/>
      <c r="N85" s="282"/>
      <c r="O85" s="278" t="s">
        <v>536</v>
      </c>
      <c r="P85" s="277">
        <v>89</v>
      </c>
      <c r="Q85" s="283" t="s">
        <v>133</v>
      </c>
      <c r="S85" s="277" t="s">
        <v>617</v>
      </c>
      <c r="AE85" s="123">
        <v>92</v>
      </c>
      <c r="AI85"/>
    </row>
    <row r="86" spans="6:35" x14ac:dyDescent="0.25">
      <c r="F86" s="303" t="s">
        <v>172</v>
      </c>
      <c r="G86" s="302" t="s">
        <v>578</v>
      </c>
      <c r="I86" s="303"/>
      <c r="J86" s="311"/>
      <c r="K86" s="308"/>
      <c r="L86" s="302"/>
      <c r="N86" s="284"/>
      <c r="O86" s="293"/>
      <c r="P86" s="286"/>
      <c r="Q86" s="294"/>
      <c r="S86" s="277" t="s">
        <v>339</v>
      </c>
      <c r="AE86" s="123">
        <v>93</v>
      </c>
      <c r="AI86"/>
    </row>
    <row r="87" spans="6:35" x14ac:dyDescent="0.25">
      <c r="F87" s="303" t="s">
        <v>555</v>
      </c>
      <c r="G87" s="302" t="s">
        <v>547</v>
      </c>
      <c r="I87" s="303"/>
      <c r="J87" s="311" t="s">
        <v>539</v>
      </c>
      <c r="K87" s="308">
        <v>51</v>
      </c>
      <c r="L87" s="302" t="s">
        <v>134</v>
      </c>
      <c r="O87" s="87"/>
      <c r="P87" s="86"/>
      <c r="Q87" s="86"/>
      <c r="S87" s="277" t="s">
        <v>636</v>
      </c>
      <c r="AE87" s="123">
        <v>94</v>
      </c>
      <c r="AI87"/>
    </row>
    <row r="88" spans="6:35" x14ac:dyDescent="0.25">
      <c r="F88" s="303" t="s">
        <v>170</v>
      </c>
      <c r="G88" s="302" t="s">
        <v>586</v>
      </c>
      <c r="I88" s="303"/>
      <c r="J88" s="311" t="s">
        <v>376</v>
      </c>
      <c r="K88" s="308">
        <v>79</v>
      </c>
      <c r="L88" s="302" t="s">
        <v>134</v>
      </c>
      <c r="N88" s="279" t="s">
        <v>287</v>
      </c>
      <c r="O88" s="288"/>
      <c r="P88" s="289"/>
      <c r="Q88" s="290"/>
      <c r="S88" s="277" t="s">
        <v>156</v>
      </c>
      <c r="AE88" s="123">
        <v>95</v>
      </c>
      <c r="AI88"/>
    </row>
    <row r="89" spans="6:35" x14ac:dyDescent="0.25">
      <c r="F89" s="303" t="s">
        <v>215</v>
      </c>
      <c r="G89" s="302" t="s">
        <v>253</v>
      </c>
      <c r="I89" s="265"/>
      <c r="J89" s="267"/>
      <c r="K89" s="267"/>
      <c r="L89" s="268"/>
      <c r="N89" s="282"/>
      <c r="O89" s="278" t="s">
        <v>384</v>
      </c>
      <c r="P89" s="291" t="s">
        <v>590</v>
      </c>
      <c r="Q89" s="283" t="s">
        <v>133</v>
      </c>
      <c r="S89" s="277" t="s">
        <v>511</v>
      </c>
      <c r="AE89" s="123">
        <v>96</v>
      </c>
      <c r="AI89"/>
    </row>
    <row r="90" spans="6:35" x14ac:dyDescent="0.25">
      <c r="F90" s="304" t="s">
        <v>176</v>
      </c>
      <c r="G90" s="302" t="s">
        <v>253</v>
      </c>
      <c r="I90" s="269"/>
      <c r="J90" s="275"/>
      <c r="K90" s="275"/>
      <c r="L90" s="276"/>
      <c r="N90" s="282"/>
      <c r="O90" s="278" t="s">
        <v>385</v>
      </c>
      <c r="P90" s="291" t="s">
        <v>590</v>
      </c>
      <c r="Q90" s="283" t="s">
        <v>134</v>
      </c>
      <c r="S90" s="277" t="s">
        <v>340</v>
      </c>
      <c r="AE90" s="123">
        <v>97</v>
      </c>
      <c r="AI90"/>
    </row>
    <row r="91" spans="6:35" x14ac:dyDescent="0.25">
      <c r="F91" s="303" t="s">
        <v>177</v>
      </c>
      <c r="G91" s="302" t="s">
        <v>253</v>
      </c>
      <c r="J91" s="87"/>
      <c r="K91" s="87"/>
      <c r="L91" s="87"/>
      <c r="N91" s="282"/>
      <c r="O91" s="278"/>
      <c r="P91" s="291"/>
      <c r="Q91" s="292"/>
      <c r="S91" s="277" t="s">
        <v>341</v>
      </c>
      <c r="AE91" s="123">
        <v>98</v>
      </c>
      <c r="AI91"/>
    </row>
    <row r="92" spans="6:35" x14ac:dyDescent="0.25">
      <c r="F92" s="303" t="s">
        <v>128</v>
      </c>
      <c r="G92" s="302" t="s">
        <v>253</v>
      </c>
      <c r="I92" s="301" t="s">
        <v>166</v>
      </c>
      <c r="J92" s="312"/>
      <c r="K92" s="312"/>
      <c r="L92" s="313"/>
      <c r="N92" s="284"/>
      <c r="O92" s="293"/>
      <c r="P92" s="286"/>
      <c r="Q92" s="294"/>
      <c r="S92" s="277" t="s">
        <v>512</v>
      </c>
      <c r="AE92" s="123">
        <v>99</v>
      </c>
      <c r="AI92"/>
    </row>
    <row r="93" spans="6:35" x14ac:dyDescent="0.25">
      <c r="F93" s="303" t="s">
        <v>466</v>
      </c>
      <c r="G93" s="302" t="s">
        <v>253</v>
      </c>
      <c r="I93" s="303"/>
      <c r="J93" s="308" t="s">
        <v>372</v>
      </c>
      <c r="K93" s="308">
        <v>56</v>
      </c>
      <c r="L93" s="302" t="s">
        <v>140</v>
      </c>
      <c r="O93" s="87"/>
      <c r="P93" s="86"/>
      <c r="Q93" s="86"/>
      <c r="S93" s="277" t="s">
        <v>618</v>
      </c>
      <c r="AE93" s="123">
        <v>100</v>
      </c>
      <c r="AI93"/>
    </row>
    <row r="94" spans="6:35" x14ac:dyDescent="0.25">
      <c r="F94" s="303" t="s">
        <v>447</v>
      </c>
      <c r="G94" s="302" t="s">
        <v>586</v>
      </c>
      <c r="I94" s="303"/>
      <c r="J94" s="308" t="s">
        <v>373</v>
      </c>
      <c r="K94" s="308">
        <v>53</v>
      </c>
      <c r="L94" s="302" t="s">
        <v>140</v>
      </c>
      <c r="N94" s="156" t="s">
        <v>277</v>
      </c>
      <c r="O94" s="161"/>
      <c r="P94" s="162"/>
      <c r="Q94" s="163"/>
      <c r="S94" s="277" t="s">
        <v>342</v>
      </c>
      <c r="AE94" s="123">
        <v>101</v>
      </c>
      <c r="AI94"/>
    </row>
    <row r="95" spans="6:35" x14ac:dyDescent="0.25">
      <c r="F95" s="303" t="s">
        <v>556</v>
      </c>
      <c r="G95" s="302" t="s">
        <v>586</v>
      </c>
      <c r="I95" s="303"/>
      <c r="J95" s="308" t="s">
        <v>374</v>
      </c>
      <c r="K95" s="308">
        <v>58</v>
      </c>
      <c r="L95" s="302" t="s">
        <v>133</v>
      </c>
      <c r="N95" s="157"/>
      <c r="O95" s="164"/>
      <c r="P95" s="159"/>
      <c r="Q95" s="165"/>
      <c r="S95" s="277" t="s">
        <v>343</v>
      </c>
      <c r="AE95" s="123">
        <v>102</v>
      </c>
      <c r="AI95"/>
    </row>
    <row r="96" spans="6:35" x14ac:dyDescent="0.25">
      <c r="F96" s="303" t="s">
        <v>448</v>
      </c>
      <c r="G96" s="302" t="s">
        <v>586</v>
      </c>
      <c r="I96" s="303"/>
      <c r="J96" s="308" t="s">
        <v>498</v>
      </c>
      <c r="K96" s="308">
        <v>66</v>
      </c>
      <c r="L96" s="302" t="s">
        <v>133</v>
      </c>
      <c r="N96" s="157"/>
      <c r="O96" s="240" t="s">
        <v>292</v>
      </c>
      <c r="P96" s="241">
        <v>367.31</v>
      </c>
      <c r="Q96" s="242" t="s">
        <v>3</v>
      </c>
      <c r="S96" s="277" t="s">
        <v>157</v>
      </c>
      <c r="AE96" s="123">
        <v>103</v>
      </c>
      <c r="AI96"/>
    </row>
    <row r="97" spans="6:35" x14ac:dyDescent="0.25">
      <c r="F97" s="303" t="s">
        <v>449</v>
      </c>
      <c r="G97" s="302" t="s">
        <v>586</v>
      </c>
      <c r="I97" s="303"/>
      <c r="J97" s="308" t="s">
        <v>497</v>
      </c>
      <c r="K97" s="308">
        <v>92</v>
      </c>
      <c r="L97" s="302" t="s">
        <v>140</v>
      </c>
      <c r="N97" s="158"/>
      <c r="O97" s="166"/>
      <c r="P97" s="160"/>
      <c r="Q97" s="167"/>
      <c r="S97" s="277" t="s">
        <v>344</v>
      </c>
      <c r="AE97" s="123">
        <v>104</v>
      </c>
      <c r="AI97"/>
    </row>
    <row r="98" spans="6:35" x14ac:dyDescent="0.25">
      <c r="F98" s="303" t="s">
        <v>557</v>
      </c>
      <c r="G98" s="302" t="s">
        <v>587</v>
      </c>
      <c r="I98" s="303"/>
      <c r="J98" s="308" t="s">
        <v>481</v>
      </c>
      <c r="K98" s="314">
        <v>75</v>
      </c>
      <c r="L98" s="302" t="s">
        <v>134</v>
      </c>
      <c r="O98" s="87"/>
      <c r="P98" s="86"/>
      <c r="Q98" s="86"/>
      <c r="S98" s="277" t="s">
        <v>221</v>
      </c>
      <c r="AE98" s="123">
        <v>105</v>
      </c>
      <c r="AI98"/>
    </row>
    <row r="99" spans="6:35" x14ac:dyDescent="0.25">
      <c r="F99" s="303" t="s">
        <v>558</v>
      </c>
      <c r="G99" s="302" t="s">
        <v>587</v>
      </c>
      <c r="I99" s="303"/>
      <c r="J99" s="308" t="s">
        <v>533</v>
      </c>
      <c r="K99" s="314">
        <v>65</v>
      </c>
      <c r="L99" s="302" t="s">
        <v>133</v>
      </c>
      <c r="N99" s="279" t="s">
        <v>273</v>
      </c>
      <c r="O99" s="288"/>
      <c r="P99" s="289"/>
      <c r="Q99" s="290"/>
      <c r="S99" s="277" t="s">
        <v>513</v>
      </c>
      <c r="AE99" s="123">
        <v>106</v>
      </c>
      <c r="AI99"/>
    </row>
    <row r="100" spans="6:35" x14ac:dyDescent="0.25">
      <c r="F100" s="303" t="s">
        <v>559</v>
      </c>
      <c r="G100" s="302" t="s">
        <v>577</v>
      </c>
      <c r="I100" s="303"/>
      <c r="J100" s="308" t="s">
        <v>462</v>
      </c>
      <c r="K100" s="308">
        <v>56</v>
      </c>
      <c r="L100" s="302" t="s">
        <v>140</v>
      </c>
      <c r="N100" s="282"/>
      <c r="O100" s="278" t="s">
        <v>207</v>
      </c>
      <c r="P100" s="277">
        <v>382</v>
      </c>
      <c r="Q100" s="283" t="s">
        <v>135</v>
      </c>
      <c r="S100" s="277" t="s">
        <v>514</v>
      </c>
      <c r="AE100" s="123">
        <v>107</v>
      </c>
      <c r="AI100"/>
    </row>
    <row r="101" spans="6:35" x14ac:dyDescent="0.25">
      <c r="F101" s="303" t="s">
        <v>403</v>
      </c>
      <c r="G101" s="302" t="s">
        <v>580</v>
      </c>
      <c r="I101" s="303"/>
      <c r="J101" s="308" t="s">
        <v>534</v>
      </c>
      <c r="K101" s="308">
        <v>2312</v>
      </c>
      <c r="L101" s="302" t="s">
        <v>134</v>
      </c>
      <c r="N101" s="282"/>
      <c r="O101" s="278" t="s">
        <v>208</v>
      </c>
      <c r="P101" s="277">
        <v>764</v>
      </c>
      <c r="Q101" s="283" t="s">
        <v>135</v>
      </c>
      <c r="S101" s="277" t="s">
        <v>345</v>
      </c>
      <c r="AE101" s="123">
        <v>108</v>
      </c>
      <c r="AI101"/>
    </row>
    <row r="102" spans="6:35" x14ac:dyDescent="0.25">
      <c r="F102" s="303" t="s">
        <v>450</v>
      </c>
      <c r="G102" s="302" t="s">
        <v>450</v>
      </c>
      <c r="I102" s="303"/>
      <c r="J102" s="311" t="s">
        <v>482</v>
      </c>
      <c r="K102" s="308">
        <v>75</v>
      </c>
      <c r="L102" s="302" t="s">
        <v>134</v>
      </c>
      <c r="N102" s="282"/>
      <c r="O102" s="278" t="s">
        <v>209</v>
      </c>
      <c r="P102" s="277">
        <v>1069</v>
      </c>
      <c r="Q102" s="283" t="s">
        <v>135</v>
      </c>
      <c r="S102" s="277" t="s">
        <v>515</v>
      </c>
      <c r="AE102" s="123">
        <v>109</v>
      </c>
      <c r="AI102"/>
    </row>
    <row r="103" spans="6:35" x14ac:dyDescent="0.25">
      <c r="F103" s="303" t="s">
        <v>451</v>
      </c>
      <c r="G103" s="302" t="s">
        <v>450</v>
      </c>
      <c r="I103" s="303"/>
      <c r="J103" s="311" t="s">
        <v>632</v>
      </c>
      <c r="K103" s="308">
        <v>57</v>
      </c>
      <c r="L103" s="302" t="s">
        <v>133</v>
      </c>
      <c r="N103" s="282"/>
      <c r="O103" s="278"/>
      <c r="P103" s="277"/>
      <c r="Q103" s="283"/>
      <c r="S103" s="277" t="s">
        <v>162</v>
      </c>
      <c r="AE103" s="123">
        <v>110</v>
      </c>
      <c r="AI103"/>
    </row>
    <row r="104" spans="6:35" x14ac:dyDescent="0.25">
      <c r="F104" s="304" t="s">
        <v>452</v>
      </c>
      <c r="G104" s="302" t="s">
        <v>450</v>
      </c>
      <c r="I104" s="303"/>
      <c r="J104" s="311" t="s">
        <v>197</v>
      </c>
      <c r="K104" s="308">
        <v>307</v>
      </c>
      <c r="L104" s="302" t="s">
        <v>134</v>
      </c>
      <c r="N104" s="282"/>
      <c r="O104" s="278"/>
      <c r="P104" s="277"/>
      <c r="Q104" s="283"/>
      <c r="S104" s="277" t="s">
        <v>346</v>
      </c>
      <c r="AE104" s="123">
        <v>111</v>
      </c>
      <c r="AI104"/>
    </row>
    <row r="105" spans="6:35" x14ac:dyDescent="0.25">
      <c r="F105" s="304" t="s">
        <v>453</v>
      </c>
      <c r="G105" s="302" t="s">
        <v>450</v>
      </c>
      <c r="I105" s="303"/>
      <c r="J105" s="311" t="s">
        <v>535</v>
      </c>
      <c r="K105" s="308">
        <v>72</v>
      </c>
      <c r="L105" s="302" t="s">
        <v>133</v>
      </c>
      <c r="N105" s="282"/>
      <c r="O105" s="278"/>
      <c r="P105" s="277"/>
      <c r="Q105" s="283"/>
      <c r="S105" s="277" t="s">
        <v>619</v>
      </c>
      <c r="AE105" s="123">
        <v>112</v>
      </c>
      <c r="AI105"/>
    </row>
    <row r="106" spans="6:35" ht="30" x14ac:dyDescent="0.25">
      <c r="F106" s="304" t="s">
        <v>491</v>
      </c>
      <c r="G106" s="302" t="s">
        <v>450</v>
      </c>
      <c r="I106" s="303"/>
      <c r="J106" s="311" t="s">
        <v>536</v>
      </c>
      <c r="K106" s="308">
        <v>89</v>
      </c>
      <c r="L106" s="302" t="s">
        <v>133</v>
      </c>
      <c r="N106" s="282"/>
      <c r="O106" s="278"/>
      <c r="P106" s="277"/>
      <c r="Q106" s="283"/>
      <c r="S106" s="277" t="s">
        <v>620</v>
      </c>
      <c r="AE106" s="123">
        <v>113</v>
      </c>
      <c r="AI106"/>
    </row>
    <row r="107" spans="6:35" x14ac:dyDescent="0.25">
      <c r="F107" s="304" t="s">
        <v>454</v>
      </c>
      <c r="G107" s="302" t="s">
        <v>576</v>
      </c>
      <c r="I107" s="303"/>
      <c r="J107" s="311" t="s">
        <v>381</v>
      </c>
      <c r="K107" s="308">
        <v>69</v>
      </c>
      <c r="L107" s="302" t="s">
        <v>133</v>
      </c>
      <c r="N107" s="284"/>
      <c r="O107" s="293"/>
      <c r="P107" s="286"/>
      <c r="Q107" s="294"/>
      <c r="S107" s="277" t="s">
        <v>347</v>
      </c>
      <c r="AE107" s="123">
        <v>114</v>
      </c>
      <c r="AI107"/>
    </row>
    <row r="108" spans="6:35" x14ac:dyDescent="0.25">
      <c r="F108" s="303" t="s">
        <v>492</v>
      </c>
      <c r="G108" s="302" t="s">
        <v>576</v>
      </c>
      <c r="I108" s="303"/>
      <c r="J108" s="311" t="s">
        <v>623</v>
      </c>
      <c r="K108" s="308">
        <v>53</v>
      </c>
      <c r="L108" s="302" t="s">
        <v>140</v>
      </c>
      <c r="O108" s="87"/>
      <c r="P108" s="86"/>
      <c r="Q108" s="86"/>
      <c r="S108" s="277" t="s">
        <v>516</v>
      </c>
      <c r="AE108" s="123">
        <v>115</v>
      </c>
      <c r="AI108"/>
    </row>
    <row r="109" spans="6:35" x14ac:dyDescent="0.25">
      <c r="F109" s="303" t="s">
        <v>624</v>
      </c>
      <c r="G109" s="302" t="s">
        <v>560</v>
      </c>
      <c r="I109" s="303"/>
      <c r="J109" s="311" t="s">
        <v>488</v>
      </c>
      <c r="K109" s="308"/>
      <c r="L109" s="302" t="s">
        <v>133</v>
      </c>
      <c r="N109" s="156" t="s">
        <v>261</v>
      </c>
      <c r="O109" s="161"/>
      <c r="P109" s="162"/>
      <c r="Q109" s="163"/>
      <c r="S109" s="277" t="s">
        <v>517</v>
      </c>
      <c r="AE109" s="123">
        <v>116</v>
      </c>
      <c r="AI109"/>
    </row>
    <row r="110" spans="6:35" x14ac:dyDescent="0.25">
      <c r="F110" s="303" t="s">
        <v>266</v>
      </c>
      <c r="G110" s="302" t="s">
        <v>266</v>
      </c>
      <c r="I110" s="303"/>
      <c r="J110" s="311" t="s">
        <v>489</v>
      </c>
      <c r="K110" s="308">
        <v>56</v>
      </c>
      <c r="L110" s="302" t="s">
        <v>140</v>
      </c>
      <c r="N110" s="157"/>
      <c r="O110" s="247" t="s">
        <v>477</v>
      </c>
      <c r="P110" s="241">
        <v>136</v>
      </c>
      <c r="Q110" s="242" t="s">
        <v>133</v>
      </c>
      <c r="S110" s="277" t="s">
        <v>158</v>
      </c>
      <c r="AE110" s="123">
        <v>117</v>
      </c>
      <c r="AI110"/>
    </row>
    <row r="111" spans="6:35" x14ac:dyDescent="0.25">
      <c r="F111" s="304" t="s">
        <v>485</v>
      </c>
      <c r="G111" s="302" t="s">
        <v>583</v>
      </c>
      <c r="I111" s="303"/>
      <c r="J111" s="311" t="s">
        <v>69</v>
      </c>
      <c r="K111" s="308">
        <v>66</v>
      </c>
      <c r="L111" s="302" t="s">
        <v>133</v>
      </c>
      <c r="N111" s="157"/>
      <c r="O111" s="240"/>
      <c r="P111" s="241"/>
      <c r="Q111" s="242"/>
      <c r="S111" s="277" t="s">
        <v>518</v>
      </c>
      <c r="AE111" s="123">
        <v>118</v>
      </c>
      <c r="AI111"/>
    </row>
    <row r="112" spans="6:35" x14ac:dyDescent="0.25">
      <c r="F112" s="303" t="s">
        <v>494</v>
      </c>
      <c r="G112" s="302" t="s">
        <v>582</v>
      </c>
      <c r="I112" s="303"/>
      <c r="J112" s="308" t="s">
        <v>463</v>
      </c>
      <c r="K112" s="308">
        <v>112.62</v>
      </c>
      <c r="L112" s="302" t="s">
        <v>119</v>
      </c>
      <c r="N112" s="157"/>
      <c r="O112" s="240" t="s">
        <v>172</v>
      </c>
      <c r="P112" s="241"/>
      <c r="Q112" s="242" t="s">
        <v>134</v>
      </c>
      <c r="S112" s="277" t="s">
        <v>639</v>
      </c>
      <c r="AE112" s="123">
        <v>119</v>
      </c>
      <c r="AI112"/>
    </row>
    <row r="113" spans="6:35" x14ac:dyDescent="0.25">
      <c r="F113" s="303" t="s">
        <v>561</v>
      </c>
      <c r="G113" s="302" t="s">
        <v>577</v>
      </c>
      <c r="I113" s="303"/>
      <c r="J113" s="311" t="s">
        <v>547</v>
      </c>
      <c r="K113" s="308">
        <v>66</v>
      </c>
      <c r="L113" s="302" t="s">
        <v>133</v>
      </c>
      <c r="N113" s="158"/>
      <c r="O113" s="166"/>
      <c r="P113" s="160"/>
      <c r="Q113" s="167"/>
      <c r="S113" s="277" t="s">
        <v>348</v>
      </c>
      <c r="AE113" s="123">
        <v>120</v>
      </c>
      <c r="AI113"/>
    </row>
    <row r="114" spans="6:35" x14ac:dyDescent="0.25">
      <c r="F114" s="303" t="s">
        <v>562</v>
      </c>
      <c r="G114" s="302" t="s">
        <v>577</v>
      </c>
      <c r="I114" s="303"/>
      <c r="J114" s="308" t="s">
        <v>548</v>
      </c>
      <c r="K114" s="308">
        <v>46</v>
      </c>
      <c r="L114" s="302" t="s">
        <v>133</v>
      </c>
      <c r="O114" s="87"/>
      <c r="P114" s="86"/>
      <c r="Q114" s="86"/>
      <c r="S114" s="277" t="s">
        <v>519</v>
      </c>
      <c r="AE114" s="123">
        <v>121</v>
      </c>
      <c r="AI114"/>
    </row>
    <row r="115" spans="6:35" x14ac:dyDescent="0.25">
      <c r="F115" s="304" t="s">
        <v>219</v>
      </c>
      <c r="G115" s="302" t="s">
        <v>577</v>
      </c>
      <c r="I115" s="303"/>
      <c r="J115" s="311" t="s">
        <v>387</v>
      </c>
      <c r="K115" s="308">
        <v>56</v>
      </c>
      <c r="L115" s="302" t="s">
        <v>140</v>
      </c>
      <c r="N115" s="156" t="s">
        <v>308</v>
      </c>
      <c r="O115" s="161"/>
      <c r="P115" s="162"/>
      <c r="Q115" s="163"/>
      <c r="S115" s="277" t="s">
        <v>637</v>
      </c>
      <c r="AE115" s="123">
        <v>122</v>
      </c>
      <c r="AI115"/>
    </row>
    <row r="116" spans="6:35" x14ac:dyDescent="0.25">
      <c r="F116" s="303" t="s">
        <v>486</v>
      </c>
      <c r="G116" s="302" t="s">
        <v>583</v>
      </c>
      <c r="I116" s="303"/>
      <c r="J116" s="311" t="s">
        <v>483</v>
      </c>
      <c r="K116" s="308">
        <v>75</v>
      </c>
      <c r="L116" s="302" t="s">
        <v>134</v>
      </c>
      <c r="N116" s="157"/>
      <c r="O116" s="164" t="s">
        <v>386</v>
      </c>
      <c r="P116" s="241" t="s">
        <v>464</v>
      </c>
      <c r="Q116" s="242" t="s">
        <v>135</v>
      </c>
      <c r="S116" s="277" t="s">
        <v>520</v>
      </c>
      <c r="AE116" s="123">
        <v>123</v>
      </c>
      <c r="AI116"/>
    </row>
    <row r="117" spans="6:35" x14ac:dyDescent="0.25">
      <c r="F117" s="303" t="s">
        <v>168</v>
      </c>
      <c r="G117" s="302" t="s">
        <v>577</v>
      </c>
      <c r="I117" s="303"/>
      <c r="J117" s="308" t="s">
        <v>388</v>
      </c>
      <c r="K117" s="308">
        <v>53</v>
      </c>
      <c r="L117" s="302" t="s">
        <v>140</v>
      </c>
      <c r="N117" s="157"/>
      <c r="O117" s="240" t="s">
        <v>176</v>
      </c>
      <c r="P117" s="241">
        <v>1600</v>
      </c>
      <c r="Q117" s="242" t="s">
        <v>134</v>
      </c>
      <c r="S117" s="277"/>
      <c r="AE117" s="123">
        <v>124</v>
      </c>
      <c r="AI117"/>
    </row>
    <row r="118" spans="6:35" x14ac:dyDescent="0.25">
      <c r="F118" s="303" t="s">
        <v>490</v>
      </c>
      <c r="G118" s="302" t="s">
        <v>163</v>
      </c>
      <c r="I118" s="303"/>
      <c r="J118" s="308" t="s">
        <v>484</v>
      </c>
      <c r="K118" s="308">
        <v>75</v>
      </c>
      <c r="L118" s="302" t="s">
        <v>134</v>
      </c>
      <c r="N118" s="157"/>
      <c r="O118" s="240" t="s">
        <v>177</v>
      </c>
      <c r="P118" s="241">
        <v>1745</v>
      </c>
      <c r="Q118" s="242" t="s">
        <v>134</v>
      </c>
      <c r="S118" s="277"/>
      <c r="AE118" s="123">
        <v>125</v>
      </c>
      <c r="AI118"/>
    </row>
    <row r="119" spans="6:35" x14ac:dyDescent="0.25">
      <c r="F119" s="303" t="s">
        <v>563</v>
      </c>
      <c r="G119" s="302" t="s">
        <v>563</v>
      </c>
      <c r="I119" s="303"/>
      <c r="J119" s="310" t="s">
        <v>389</v>
      </c>
      <c r="K119" s="308">
        <v>53</v>
      </c>
      <c r="L119" s="302" t="s">
        <v>140</v>
      </c>
      <c r="N119" s="157"/>
      <c r="O119" s="240" t="s">
        <v>128</v>
      </c>
      <c r="P119" s="241">
        <v>255</v>
      </c>
      <c r="Q119" s="242" t="s">
        <v>133</v>
      </c>
      <c r="S119" s="277"/>
      <c r="AE119" s="123">
        <v>126</v>
      </c>
      <c r="AI119"/>
    </row>
    <row r="120" spans="6:35" x14ac:dyDescent="0.25">
      <c r="F120" s="303" t="s">
        <v>564</v>
      </c>
      <c r="G120" s="302" t="s">
        <v>493</v>
      </c>
      <c r="I120" s="303"/>
      <c r="J120" s="308" t="s">
        <v>391</v>
      </c>
      <c r="K120" s="308">
        <v>58</v>
      </c>
      <c r="L120" s="302" t="s">
        <v>133</v>
      </c>
      <c r="N120" s="157"/>
      <c r="O120" s="248" t="s">
        <v>466</v>
      </c>
      <c r="P120" s="241">
        <v>1883</v>
      </c>
      <c r="Q120" s="242" t="s">
        <v>135</v>
      </c>
      <c r="S120" s="277"/>
      <c r="AE120" s="123">
        <v>127</v>
      </c>
      <c r="AI120"/>
    </row>
    <row r="121" spans="6:35" x14ac:dyDescent="0.25">
      <c r="F121" s="303" t="s">
        <v>565</v>
      </c>
      <c r="G121" s="302" t="s">
        <v>493</v>
      </c>
      <c r="I121" s="303"/>
      <c r="J121" s="311" t="s">
        <v>555</v>
      </c>
      <c r="K121" s="308">
        <v>509</v>
      </c>
      <c r="L121" s="302" t="s">
        <v>3</v>
      </c>
      <c r="N121" s="157"/>
      <c r="O121" s="247" t="s">
        <v>465</v>
      </c>
      <c r="P121" s="241">
        <v>1209</v>
      </c>
      <c r="Q121" s="242" t="s">
        <v>468</v>
      </c>
      <c r="S121" s="277"/>
      <c r="AE121" s="123">
        <v>128</v>
      </c>
      <c r="AI121"/>
    </row>
    <row r="122" spans="6:35" x14ac:dyDescent="0.25">
      <c r="F122" s="303" t="s">
        <v>566</v>
      </c>
      <c r="G122" s="302" t="s">
        <v>493</v>
      </c>
      <c r="I122" s="303"/>
      <c r="J122" s="308" t="s">
        <v>485</v>
      </c>
      <c r="K122" s="314">
        <v>75</v>
      </c>
      <c r="L122" s="302" t="s">
        <v>134</v>
      </c>
      <c r="N122" s="158"/>
      <c r="O122" s="166"/>
      <c r="P122" s="160"/>
      <c r="Q122" s="167"/>
      <c r="S122" s="277"/>
      <c r="AE122" s="123">
        <v>129</v>
      </c>
      <c r="AI122"/>
    </row>
    <row r="123" spans="6:35" x14ac:dyDescent="0.25">
      <c r="F123" s="303" t="s">
        <v>476</v>
      </c>
      <c r="G123" s="302" t="s">
        <v>585</v>
      </c>
      <c r="I123" s="303"/>
      <c r="J123" s="308" t="s">
        <v>494</v>
      </c>
      <c r="K123" s="308">
        <v>366</v>
      </c>
      <c r="L123" s="302" t="s">
        <v>591</v>
      </c>
      <c r="O123" s="87"/>
      <c r="P123" s="86"/>
      <c r="Q123" s="86"/>
      <c r="S123" s="277"/>
      <c r="AE123" s="123">
        <v>130</v>
      </c>
      <c r="AI123"/>
    </row>
    <row r="124" spans="6:35" x14ac:dyDescent="0.25">
      <c r="F124" s="303" t="s">
        <v>567</v>
      </c>
      <c r="G124" s="302" t="s">
        <v>583</v>
      </c>
      <c r="I124" s="303"/>
      <c r="J124" s="311" t="s">
        <v>486</v>
      </c>
      <c r="K124" s="308">
        <v>75</v>
      </c>
      <c r="L124" s="302" t="s">
        <v>134</v>
      </c>
      <c r="N124" s="156" t="s">
        <v>284</v>
      </c>
      <c r="O124" s="161"/>
      <c r="P124" s="162"/>
      <c r="Q124" s="163"/>
      <c r="S124" s="277"/>
      <c r="AE124" s="123">
        <v>131</v>
      </c>
      <c r="AI124"/>
    </row>
    <row r="125" spans="6:35" x14ac:dyDescent="0.25">
      <c r="F125" s="303" t="s">
        <v>568</v>
      </c>
      <c r="G125" s="302" t="s">
        <v>264</v>
      </c>
      <c r="I125" s="303"/>
      <c r="J125" s="311" t="s">
        <v>476</v>
      </c>
      <c r="K125" s="308"/>
      <c r="L125" s="302" t="s">
        <v>133</v>
      </c>
      <c r="N125" s="157"/>
      <c r="O125" s="240" t="s">
        <v>387</v>
      </c>
      <c r="P125" s="241">
        <v>56</v>
      </c>
      <c r="Q125" s="242" t="s">
        <v>140</v>
      </c>
      <c r="S125" s="277"/>
      <c r="AE125" s="123">
        <v>132</v>
      </c>
      <c r="AI125"/>
    </row>
    <row r="126" spans="6:35" x14ac:dyDescent="0.25">
      <c r="F126" s="303" t="s">
        <v>569</v>
      </c>
      <c r="G126" s="302" t="s">
        <v>264</v>
      </c>
      <c r="I126" s="303"/>
      <c r="J126" s="308" t="s">
        <v>567</v>
      </c>
      <c r="K126" s="308">
        <v>75</v>
      </c>
      <c r="L126" s="302" t="s">
        <v>134</v>
      </c>
      <c r="N126" s="157"/>
      <c r="O126" s="240" t="s">
        <v>388</v>
      </c>
      <c r="P126" s="241">
        <v>53</v>
      </c>
      <c r="Q126" s="242" t="s">
        <v>140</v>
      </c>
      <c r="S126" s="277"/>
      <c r="AE126" s="123">
        <v>133</v>
      </c>
      <c r="AI126"/>
    </row>
    <row r="127" spans="6:35" x14ac:dyDescent="0.25">
      <c r="F127" s="303" t="s">
        <v>473</v>
      </c>
      <c r="G127" s="302" t="s">
        <v>60</v>
      </c>
      <c r="I127" s="303"/>
      <c r="J127" s="308" t="s">
        <v>390</v>
      </c>
      <c r="K127" s="308">
        <v>56</v>
      </c>
      <c r="L127" s="302" t="s">
        <v>140</v>
      </c>
      <c r="N127" s="157"/>
      <c r="O127" s="240" t="s">
        <v>389</v>
      </c>
      <c r="P127" s="241">
        <v>53</v>
      </c>
      <c r="Q127" s="242" t="s">
        <v>133</v>
      </c>
      <c r="S127" s="277"/>
      <c r="AE127" s="123">
        <v>134</v>
      </c>
      <c r="AI127"/>
    </row>
    <row r="128" spans="6:35" x14ac:dyDescent="0.25">
      <c r="F128" s="303" t="s">
        <v>570</v>
      </c>
      <c r="G128" s="302" t="s">
        <v>577</v>
      </c>
      <c r="I128" s="303"/>
      <c r="J128" s="308" t="s">
        <v>487</v>
      </c>
      <c r="K128" s="308">
        <v>75</v>
      </c>
      <c r="L128" s="302" t="s">
        <v>134</v>
      </c>
      <c r="N128" s="157"/>
      <c r="O128" s="240" t="s">
        <v>390</v>
      </c>
      <c r="P128" s="241">
        <v>56</v>
      </c>
      <c r="Q128" s="242" t="s">
        <v>140</v>
      </c>
      <c r="S128" s="277"/>
      <c r="AE128" s="123">
        <v>135</v>
      </c>
      <c r="AI128"/>
    </row>
    <row r="129" spans="6:35" x14ac:dyDescent="0.25">
      <c r="F129" s="303" t="s">
        <v>474</v>
      </c>
      <c r="G129" s="302" t="s">
        <v>580</v>
      </c>
      <c r="I129" s="303"/>
      <c r="J129" s="308" t="s">
        <v>377</v>
      </c>
      <c r="K129" s="308"/>
      <c r="L129" s="302" t="s">
        <v>140</v>
      </c>
      <c r="N129" s="157"/>
      <c r="O129" s="240"/>
      <c r="P129" s="243"/>
      <c r="Q129" s="244"/>
      <c r="S129" s="277"/>
      <c r="AE129" s="123">
        <v>136</v>
      </c>
      <c r="AI129"/>
    </row>
    <row r="130" spans="6:35" x14ac:dyDescent="0.25">
      <c r="F130" s="303" t="s">
        <v>390</v>
      </c>
      <c r="G130" s="302" t="s">
        <v>581</v>
      </c>
      <c r="I130" s="303"/>
      <c r="J130" s="308" t="s">
        <v>378</v>
      </c>
      <c r="K130" s="308"/>
      <c r="L130" s="302" t="s">
        <v>133</v>
      </c>
      <c r="N130" s="158"/>
      <c r="O130" s="166"/>
      <c r="P130" s="160"/>
      <c r="Q130" s="167"/>
      <c r="S130" s="277"/>
      <c r="AE130" s="123">
        <v>137</v>
      </c>
      <c r="AI130"/>
    </row>
    <row r="131" spans="6:35" x14ac:dyDescent="0.25">
      <c r="F131" s="303" t="s">
        <v>571</v>
      </c>
      <c r="G131" s="302" t="s">
        <v>493</v>
      </c>
      <c r="I131" s="303"/>
      <c r="J131" s="315" t="s">
        <v>495</v>
      </c>
      <c r="K131" s="315"/>
      <c r="L131" s="316" t="s">
        <v>133</v>
      </c>
      <c r="O131" s="87"/>
      <c r="P131" s="86"/>
      <c r="Q131" s="86"/>
      <c r="S131" s="277"/>
      <c r="AE131" s="123">
        <v>138</v>
      </c>
      <c r="AI131"/>
    </row>
    <row r="132" spans="6:35" x14ac:dyDescent="0.25">
      <c r="F132" s="303" t="s">
        <v>385</v>
      </c>
      <c r="G132" s="302" t="s">
        <v>268</v>
      </c>
      <c r="N132" s="156" t="s">
        <v>283</v>
      </c>
      <c r="O132" s="161"/>
      <c r="P132" s="162"/>
      <c r="Q132" s="163"/>
      <c r="S132" s="277"/>
      <c r="AE132" s="123">
        <v>139</v>
      </c>
      <c r="AI132"/>
    </row>
    <row r="133" spans="6:35" x14ac:dyDescent="0.25">
      <c r="F133" s="303" t="s">
        <v>499</v>
      </c>
      <c r="G133" s="302" t="s">
        <v>588</v>
      </c>
      <c r="N133" s="157"/>
      <c r="O133" s="240"/>
      <c r="P133" s="241"/>
      <c r="Q133" s="242"/>
      <c r="S133" s="277"/>
      <c r="AE133" s="123">
        <v>140</v>
      </c>
      <c r="AI133"/>
    </row>
    <row r="134" spans="6:35" x14ac:dyDescent="0.25">
      <c r="F134" s="303" t="s">
        <v>400</v>
      </c>
      <c r="G134" s="302" t="s">
        <v>588</v>
      </c>
      <c r="I134" s="301" t="s">
        <v>603</v>
      </c>
      <c r="J134" s="305"/>
      <c r="K134" s="305"/>
      <c r="L134" s="306"/>
      <c r="N134" s="157"/>
      <c r="O134" s="240" t="s">
        <v>69</v>
      </c>
      <c r="P134" s="241">
        <v>66</v>
      </c>
      <c r="Q134" s="242" t="s">
        <v>133</v>
      </c>
      <c r="S134" s="277"/>
      <c r="AE134" s="123">
        <v>141</v>
      </c>
      <c r="AI134"/>
    </row>
    <row r="135" spans="6:35" x14ac:dyDescent="0.25">
      <c r="F135" s="303" t="s">
        <v>394</v>
      </c>
      <c r="G135" s="302" t="s">
        <v>60</v>
      </c>
      <c r="I135" s="303"/>
      <c r="J135" s="311" t="s">
        <v>399</v>
      </c>
      <c r="K135" s="308">
        <v>204</v>
      </c>
      <c r="L135" s="308" t="s">
        <v>134</v>
      </c>
      <c r="N135" s="157"/>
      <c r="O135" s="240" t="s">
        <v>391</v>
      </c>
      <c r="P135" s="241">
        <v>58</v>
      </c>
      <c r="Q135" s="242" t="s">
        <v>133</v>
      </c>
      <c r="S135" s="277"/>
      <c r="AE135" s="123">
        <v>142</v>
      </c>
      <c r="AI135"/>
    </row>
    <row r="136" spans="6:35" x14ac:dyDescent="0.25">
      <c r="F136" s="303" t="s">
        <v>401</v>
      </c>
      <c r="G136" s="302" t="s">
        <v>588</v>
      </c>
      <c r="I136" s="303"/>
      <c r="J136" s="308" t="s">
        <v>171</v>
      </c>
      <c r="K136" s="308">
        <v>102</v>
      </c>
      <c r="L136" s="308" t="s">
        <v>134</v>
      </c>
      <c r="N136" s="157"/>
      <c r="O136" s="240"/>
      <c r="P136" s="241"/>
      <c r="Q136" s="244"/>
      <c r="S136" s="277"/>
      <c r="AE136" s="123">
        <v>143</v>
      </c>
      <c r="AI136"/>
    </row>
    <row r="137" spans="6:35" x14ac:dyDescent="0.25">
      <c r="F137" s="303" t="s">
        <v>402</v>
      </c>
      <c r="G137" s="302" t="s">
        <v>589</v>
      </c>
      <c r="I137" s="303"/>
      <c r="J137" s="308" t="s">
        <v>522</v>
      </c>
      <c r="K137" s="308">
        <v>15.25</v>
      </c>
      <c r="L137" s="308" t="s">
        <v>140</v>
      </c>
      <c r="N137" s="157"/>
      <c r="O137" s="240"/>
      <c r="P137" s="243"/>
      <c r="Q137" s="244"/>
      <c r="S137" s="277"/>
      <c r="AE137" s="123">
        <v>144</v>
      </c>
      <c r="AI137"/>
    </row>
    <row r="138" spans="6:35" x14ac:dyDescent="0.25">
      <c r="F138" s="303" t="s">
        <v>487</v>
      </c>
      <c r="G138" s="302" t="s">
        <v>583</v>
      </c>
      <c r="I138" s="303"/>
      <c r="J138" s="308" t="s">
        <v>477</v>
      </c>
      <c r="K138" s="308">
        <v>128</v>
      </c>
      <c r="L138" s="308" t="s">
        <v>133</v>
      </c>
      <c r="N138" s="157"/>
      <c r="O138" s="240"/>
      <c r="P138" s="243"/>
      <c r="Q138" s="244"/>
      <c r="S138" s="277"/>
      <c r="AE138" s="123">
        <v>145</v>
      </c>
      <c r="AI138"/>
    </row>
    <row r="139" spans="6:35" x14ac:dyDescent="0.25">
      <c r="F139" s="303" t="s">
        <v>377</v>
      </c>
      <c r="G139" s="302" t="s">
        <v>585</v>
      </c>
      <c r="I139" s="303"/>
      <c r="J139" s="307" t="s">
        <v>530</v>
      </c>
      <c r="K139" s="308">
        <v>114</v>
      </c>
      <c r="L139" s="308" t="s">
        <v>133</v>
      </c>
      <c r="N139" s="158"/>
      <c r="O139" s="166"/>
      <c r="P139" s="160"/>
      <c r="Q139" s="167"/>
      <c r="S139" s="277"/>
      <c r="AE139" s="123">
        <v>146</v>
      </c>
      <c r="AI139"/>
    </row>
    <row r="140" spans="6:35" x14ac:dyDescent="0.25">
      <c r="F140" s="303" t="s">
        <v>378</v>
      </c>
      <c r="G140" s="302" t="s">
        <v>585</v>
      </c>
      <c r="I140" s="303"/>
      <c r="J140" s="308" t="s">
        <v>531</v>
      </c>
      <c r="K140" s="308">
        <v>153</v>
      </c>
      <c r="L140" s="308" t="s">
        <v>133</v>
      </c>
      <c r="O140" s="87"/>
      <c r="P140" s="86"/>
      <c r="Q140" s="86"/>
      <c r="S140" s="277"/>
      <c r="AE140" s="123">
        <v>147</v>
      </c>
      <c r="AI140"/>
    </row>
    <row r="141" spans="6:35" x14ac:dyDescent="0.25">
      <c r="F141" s="303" t="s">
        <v>495</v>
      </c>
      <c r="G141" s="302" t="s">
        <v>585</v>
      </c>
      <c r="I141" s="303"/>
      <c r="J141" s="308" t="s">
        <v>532</v>
      </c>
      <c r="K141" s="308">
        <v>102</v>
      </c>
      <c r="L141" s="308" t="s">
        <v>133</v>
      </c>
      <c r="O141" s="87"/>
      <c r="P141" s="86"/>
      <c r="Q141" s="86"/>
      <c r="S141" s="277"/>
      <c r="AE141" s="123">
        <v>148</v>
      </c>
      <c r="AI141"/>
    </row>
    <row r="142" spans="6:35" x14ac:dyDescent="0.25">
      <c r="F142" s="327" t="s">
        <v>648</v>
      </c>
      <c r="G142" s="328" t="s">
        <v>577</v>
      </c>
      <c r="I142" s="303"/>
      <c r="J142" s="308" t="s">
        <v>384</v>
      </c>
      <c r="K142" s="308"/>
      <c r="L142" s="308" t="s">
        <v>133</v>
      </c>
      <c r="N142" s="156" t="s">
        <v>309</v>
      </c>
      <c r="O142" s="161"/>
      <c r="P142" s="162"/>
      <c r="Q142" s="163"/>
      <c r="S142" s="277"/>
      <c r="AE142" s="123">
        <v>149</v>
      </c>
      <c r="AI142"/>
    </row>
    <row r="143" spans="6:35" x14ac:dyDescent="0.25">
      <c r="F143" s="303" t="s">
        <v>572</v>
      </c>
      <c r="G143" s="302" t="s">
        <v>578</v>
      </c>
      <c r="I143" s="303"/>
      <c r="J143" s="308" t="s">
        <v>172</v>
      </c>
      <c r="K143" s="308"/>
      <c r="L143" s="308" t="s">
        <v>134</v>
      </c>
      <c r="N143" s="157"/>
      <c r="O143" s="240" t="s">
        <v>392</v>
      </c>
      <c r="P143" s="241">
        <v>126</v>
      </c>
      <c r="Q143" s="242" t="s">
        <v>133</v>
      </c>
      <c r="S143" s="277"/>
      <c r="AE143" s="123">
        <v>150</v>
      </c>
      <c r="AI143"/>
    </row>
    <row r="144" spans="6:35" x14ac:dyDescent="0.25">
      <c r="F144" s="308" t="s">
        <v>573</v>
      </c>
      <c r="G144" s="308" t="s">
        <v>578</v>
      </c>
      <c r="I144" s="303"/>
      <c r="J144" s="308" t="s">
        <v>385</v>
      </c>
      <c r="K144" s="308"/>
      <c r="L144" s="308" t="s">
        <v>134</v>
      </c>
      <c r="N144" s="157"/>
      <c r="O144" s="240" t="s">
        <v>393</v>
      </c>
      <c r="P144" s="241">
        <v>126</v>
      </c>
      <c r="Q144" s="242" t="s">
        <v>133</v>
      </c>
      <c r="S144" s="277"/>
      <c r="AE144" s="123">
        <v>151</v>
      </c>
      <c r="AI144"/>
    </row>
    <row r="145" spans="6:35" x14ac:dyDescent="0.25">
      <c r="F145" s="308" t="s">
        <v>574</v>
      </c>
      <c r="G145" s="308" t="s">
        <v>578</v>
      </c>
      <c r="I145" s="303"/>
      <c r="J145" s="308" t="s">
        <v>499</v>
      </c>
      <c r="K145" s="308">
        <v>26.5</v>
      </c>
      <c r="L145" s="308" t="s">
        <v>134</v>
      </c>
      <c r="N145" s="157"/>
      <c r="O145" s="247" t="s">
        <v>471</v>
      </c>
      <c r="P145" s="241">
        <v>136</v>
      </c>
      <c r="Q145" s="242" t="s">
        <v>133</v>
      </c>
      <c r="S145" s="277"/>
      <c r="AE145" s="123">
        <v>152</v>
      </c>
      <c r="AI145"/>
    </row>
    <row r="146" spans="6:35" x14ac:dyDescent="0.25">
      <c r="I146" s="303"/>
      <c r="J146" s="308" t="s">
        <v>400</v>
      </c>
      <c r="K146" s="308"/>
      <c r="L146" s="308" t="s">
        <v>134</v>
      </c>
      <c r="N146" s="157"/>
      <c r="O146" s="247" t="s">
        <v>473</v>
      </c>
      <c r="P146" s="241">
        <v>131</v>
      </c>
      <c r="Q146" s="242" t="s">
        <v>133</v>
      </c>
      <c r="S146" s="277"/>
      <c r="AE146" s="123">
        <v>153</v>
      </c>
    </row>
    <row r="147" spans="6:35" x14ac:dyDescent="0.25">
      <c r="I147" s="303"/>
      <c r="J147" s="308" t="s">
        <v>401</v>
      </c>
      <c r="K147" s="308">
        <v>0.7</v>
      </c>
      <c r="L147" s="308" t="s">
        <v>202</v>
      </c>
      <c r="N147" s="157"/>
      <c r="O147" s="240" t="s">
        <v>394</v>
      </c>
      <c r="P147" s="241">
        <v>126</v>
      </c>
      <c r="Q147" s="242" t="s">
        <v>133</v>
      </c>
      <c r="S147" s="277"/>
      <c r="AE147" s="123">
        <v>154</v>
      </c>
    </row>
    <row r="148" spans="6:35" x14ac:dyDescent="0.25">
      <c r="I148" s="303"/>
      <c r="J148" s="308" t="s">
        <v>402</v>
      </c>
      <c r="K148" s="308">
        <v>53</v>
      </c>
      <c r="L148" s="308" t="s">
        <v>133</v>
      </c>
      <c r="N148" s="157"/>
      <c r="O148" s="240"/>
      <c r="P148" s="241"/>
      <c r="Q148" s="242"/>
      <c r="S148" s="277"/>
      <c r="AE148" s="123">
        <v>155</v>
      </c>
    </row>
    <row r="149" spans="6:35" x14ac:dyDescent="0.25">
      <c r="I149" s="303"/>
      <c r="J149" s="308" t="s">
        <v>572</v>
      </c>
      <c r="K149" s="308"/>
      <c r="L149" s="308" t="s">
        <v>134</v>
      </c>
      <c r="N149" s="158"/>
      <c r="O149" s="166"/>
      <c r="P149" s="160"/>
      <c r="Q149" s="167"/>
      <c r="S149" s="277"/>
      <c r="AE149" s="123">
        <v>156</v>
      </c>
    </row>
    <row r="150" spans="6:35" x14ac:dyDescent="0.25">
      <c r="I150" s="303"/>
      <c r="J150" s="308" t="s">
        <v>573</v>
      </c>
      <c r="K150" s="308">
        <v>12.41</v>
      </c>
      <c r="L150" s="308" t="s">
        <v>133</v>
      </c>
      <c r="O150" s="87"/>
      <c r="P150" s="86"/>
      <c r="Q150" s="86"/>
      <c r="S150" s="277"/>
      <c r="AE150" s="123">
        <v>157</v>
      </c>
    </row>
    <row r="151" spans="6:35" x14ac:dyDescent="0.25">
      <c r="I151" s="303"/>
      <c r="J151" s="308" t="s">
        <v>574</v>
      </c>
      <c r="K151" s="308">
        <v>139</v>
      </c>
      <c r="L151" s="308" t="s">
        <v>133</v>
      </c>
      <c r="N151" s="156" t="s">
        <v>310</v>
      </c>
      <c r="O151" s="161"/>
      <c r="P151" s="162"/>
      <c r="Q151" s="163"/>
      <c r="S151" s="277"/>
      <c r="AE151" s="123">
        <v>158</v>
      </c>
    </row>
    <row r="152" spans="6:35" x14ac:dyDescent="0.25">
      <c r="I152" s="303"/>
      <c r="J152" s="308"/>
      <c r="K152" s="308"/>
      <c r="L152" s="308"/>
      <c r="N152" s="157"/>
      <c r="O152" s="240" t="s">
        <v>395</v>
      </c>
      <c r="P152" s="241">
        <v>106</v>
      </c>
      <c r="Q152" s="242" t="s">
        <v>133</v>
      </c>
      <c r="S152" s="277"/>
      <c r="AE152" s="123">
        <v>159</v>
      </c>
    </row>
    <row r="153" spans="6:35" x14ac:dyDescent="0.25">
      <c r="I153" s="303"/>
      <c r="J153" s="308"/>
      <c r="K153" s="308"/>
      <c r="L153" s="308"/>
      <c r="N153" s="157"/>
      <c r="O153" s="249" t="s">
        <v>646</v>
      </c>
      <c r="P153" s="323">
        <v>129</v>
      </c>
      <c r="Q153" s="242" t="s">
        <v>647</v>
      </c>
      <c r="S153" s="277"/>
      <c r="AE153" s="123">
        <v>160</v>
      </c>
    </row>
    <row r="154" spans="6:35" x14ac:dyDescent="0.25">
      <c r="I154" s="303"/>
      <c r="J154" s="308"/>
      <c r="K154" s="308"/>
      <c r="L154" s="308"/>
      <c r="N154" s="157"/>
      <c r="O154" s="240" t="s">
        <v>167</v>
      </c>
      <c r="P154" s="241">
        <v>65</v>
      </c>
      <c r="Q154" s="242" t="s">
        <v>140</v>
      </c>
      <c r="S154" s="277"/>
      <c r="AE154" s="123">
        <v>161</v>
      </c>
    </row>
    <row r="155" spans="6:35" x14ac:dyDescent="0.25">
      <c r="I155" s="303"/>
      <c r="J155" s="308"/>
      <c r="K155" s="308"/>
      <c r="L155" s="308"/>
      <c r="N155" s="157"/>
      <c r="O155" s="240" t="s">
        <v>396</v>
      </c>
      <c r="P155" s="241">
        <v>126</v>
      </c>
      <c r="Q155" s="242" t="s">
        <v>133</v>
      </c>
      <c r="S155" s="277"/>
      <c r="AE155" s="123">
        <v>162</v>
      </c>
    </row>
    <row r="156" spans="6:35" x14ac:dyDescent="0.25">
      <c r="I156" s="303"/>
      <c r="J156" s="308"/>
      <c r="K156" s="308"/>
      <c r="L156" s="308"/>
      <c r="N156" s="157"/>
      <c r="O156" s="326" t="s">
        <v>205</v>
      </c>
      <c r="P156" s="241">
        <v>106</v>
      </c>
      <c r="Q156" s="242" t="s">
        <v>140</v>
      </c>
      <c r="S156" s="277"/>
      <c r="AE156" s="123">
        <v>163</v>
      </c>
    </row>
    <row r="157" spans="6:35" x14ac:dyDescent="0.25">
      <c r="I157" s="303"/>
      <c r="J157" s="308"/>
      <c r="K157" s="308"/>
      <c r="L157" s="302"/>
      <c r="N157" s="157"/>
      <c r="O157" s="246" t="s">
        <v>397</v>
      </c>
      <c r="P157" s="241">
        <v>62.5</v>
      </c>
      <c r="Q157" s="242" t="s">
        <v>140</v>
      </c>
      <c r="S157" s="277"/>
      <c r="AE157" s="123">
        <v>164</v>
      </c>
    </row>
    <row r="158" spans="6:35" x14ac:dyDescent="0.25">
      <c r="I158" s="317"/>
      <c r="J158" s="318"/>
      <c r="K158" s="318"/>
      <c r="L158" s="319"/>
      <c r="N158" s="157"/>
      <c r="O158" s="325" t="s">
        <v>398</v>
      </c>
      <c r="P158" s="241">
        <v>106</v>
      </c>
      <c r="Q158" s="242" t="s">
        <v>140</v>
      </c>
      <c r="S158" s="277"/>
      <c r="AE158" s="123">
        <v>165</v>
      </c>
    </row>
    <row r="159" spans="6:35" x14ac:dyDescent="0.25">
      <c r="N159" s="157"/>
      <c r="O159" s="240" t="s">
        <v>168</v>
      </c>
      <c r="P159" s="241">
        <v>281.25</v>
      </c>
      <c r="Q159" s="242" t="s">
        <v>140</v>
      </c>
      <c r="S159" s="277"/>
      <c r="AE159" s="123">
        <v>166</v>
      </c>
    </row>
    <row r="160" spans="6:35" x14ac:dyDescent="0.25">
      <c r="K160" s="221"/>
      <c r="L160" s="221"/>
      <c r="N160" s="157"/>
      <c r="O160" s="249" t="s">
        <v>475</v>
      </c>
      <c r="P160" s="241">
        <v>126</v>
      </c>
      <c r="Q160" s="242" t="s">
        <v>133</v>
      </c>
      <c r="S160" s="277"/>
      <c r="AE160" s="123">
        <v>167</v>
      </c>
    </row>
    <row r="161" spans="11:31" x14ac:dyDescent="0.25">
      <c r="K161" s="222"/>
      <c r="L161" s="222"/>
      <c r="N161" s="158"/>
      <c r="O161" s="166" t="s">
        <v>648</v>
      </c>
      <c r="P161" s="324">
        <v>67</v>
      </c>
      <c r="Q161" s="167" t="s">
        <v>140</v>
      </c>
      <c r="S161" s="277"/>
      <c r="AE161" s="123">
        <v>168</v>
      </c>
    </row>
    <row r="162" spans="11:31" x14ac:dyDescent="0.25">
      <c r="K162" s="222"/>
      <c r="L162" s="222"/>
      <c r="O162" s="87"/>
      <c r="P162" s="86"/>
      <c r="Q162" s="86"/>
      <c r="S162" s="277"/>
      <c r="AE162" s="123">
        <v>169</v>
      </c>
    </row>
    <row r="163" spans="11:31" x14ac:dyDescent="0.25">
      <c r="K163" s="222"/>
      <c r="L163" s="222"/>
      <c r="N163" s="279" t="s">
        <v>278</v>
      </c>
      <c r="O163" s="288"/>
      <c r="P163" s="289"/>
      <c r="Q163" s="290"/>
      <c r="S163" s="277"/>
      <c r="AE163" s="123">
        <v>170</v>
      </c>
    </row>
    <row r="164" spans="11:31" x14ac:dyDescent="0.25">
      <c r="K164" s="222"/>
      <c r="L164" s="222"/>
      <c r="N164" s="282"/>
      <c r="O164" s="278" t="s">
        <v>563</v>
      </c>
      <c r="P164" s="277">
        <v>280</v>
      </c>
      <c r="Q164" s="283" t="s">
        <v>135</v>
      </c>
      <c r="S164" s="277"/>
      <c r="AE164" s="123">
        <v>171</v>
      </c>
    </row>
    <row r="165" spans="11:31" x14ac:dyDescent="0.25">
      <c r="K165" s="222"/>
      <c r="L165" s="222"/>
      <c r="N165" s="284"/>
      <c r="O165" s="293"/>
      <c r="P165" s="286"/>
      <c r="Q165" s="294"/>
      <c r="S165" s="277"/>
      <c r="AE165" s="123">
        <v>172</v>
      </c>
    </row>
    <row r="166" spans="11:31" x14ac:dyDescent="0.25">
      <c r="K166" s="222"/>
      <c r="L166" s="222"/>
      <c r="O166" s="87"/>
      <c r="P166" s="86"/>
      <c r="Q166" s="86"/>
      <c r="S166" s="277"/>
      <c r="AE166" s="123">
        <v>173</v>
      </c>
    </row>
    <row r="167" spans="11:31" x14ac:dyDescent="0.25">
      <c r="K167" s="222"/>
      <c r="L167" s="222"/>
      <c r="N167" s="156" t="s">
        <v>274</v>
      </c>
      <c r="O167" s="161"/>
      <c r="P167" s="162"/>
      <c r="Q167" s="163"/>
      <c r="S167" s="277"/>
      <c r="AE167" s="123">
        <v>174</v>
      </c>
    </row>
    <row r="168" spans="11:31" x14ac:dyDescent="0.25">
      <c r="K168" s="222"/>
      <c r="L168" s="222"/>
      <c r="N168" s="282"/>
      <c r="O168" s="240" t="s">
        <v>563</v>
      </c>
      <c r="P168" s="241">
        <v>280</v>
      </c>
      <c r="Q168" s="242" t="s">
        <v>135</v>
      </c>
      <c r="S168" s="277"/>
      <c r="AE168" s="123">
        <v>175</v>
      </c>
    </row>
    <row r="169" spans="11:31" x14ac:dyDescent="0.25">
      <c r="K169" s="222"/>
      <c r="L169" s="222"/>
      <c r="N169" s="158"/>
      <c r="O169" s="166"/>
      <c r="P169" s="160"/>
      <c r="Q169" s="167"/>
      <c r="S169" s="277"/>
      <c r="AE169" s="123">
        <v>176</v>
      </c>
    </row>
    <row r="170" spans="11:31" x14ac:dyDescent="0.25">
      <c r="K170" s="87"/>
      <c r="L170" s="87"/>
      <c r="O170" s="87"/>
      <c r="P170" s="86"/>
      <c r="Q170" s="86"/>
      <c r="S170" s="277"/>
      <c r="AE170" s="123">
        <v>177</v>
      </c>
    </row>
    <row r="171" spans="11:31" x14ac:dyDescent="0.25">
      <c r="K171" s="221"/>
      <c r="L171" s="221"/>
      <c r="N171" s="156" t="s">
        <v>311</v>
      </c>
      <c r="O171" s="161"/>
      <c r="P171" s="162"/>
      <c r="Q171" s="163"/>
      <c r="S171" s="277"/>
      <c r="AE171" s="123">
        <v>178</v>
      </c>
    </row>
    <row r="172" spans="11:31" x14ac:dyDescent="0.25">
      <c r="K172" s="170"/>
      <c r="L172" s="170"/>
      <c r="N172" s="157"/>
      <c r="O172" s="240" t="s">
        <v>170</v>
      </c>
      <c r="P172" s="241">
        <v>407</v>
      </c>
      <c r="Q172" s="242" t="s">
        <v>134</v>
      </c>
      <c r="S172" s="277"/>
      <c r="AE172" s="123">
        <v>179</v>
      </c>
    </row>
    <row r="173" spans="11:31" x14ac:dyDescent="0.25">
      <c r="K173" s="170"/>
      <c r="L173" s="170"/>
      <c r="N173" s="157"/>
      <c r="O173" s="240"/>
      <c r="P173" s="243"/>
      <c r="Q173" s="244"/>
      <c r="S173" s="277"/>
      <c r="AE173" s="123">
        <v>180</v>
      </c>
    </row>
    <row r="174" spans="11:31" x14ac:dyDescent="0.25">
      <c r="K174" s="170"/>
      <c r="L174" s="170"/>
      <c r="N174" s="157"/>
      <c r="O174" s="240"/>
      <c r="P174" s="243"/>
      <c r="Q174" s="244"/>
      <c r="S174" s="277"/>
      <c r="AE174" s="123">
        <v>181</v>
      </c>
    </row>
    <row r="175" spans="11:31" x14ac:dyDescent="0.25">
      <c r="K175" s="223"/>
      <c r="L175" s="223"/>
      <c r="N175" s="158"/>
      <c r="O175" s="166"/>
      <c r="P175" s="160"/>
      <c r="Q175" s="167"/>
      <c r="S175" s="277"/>
      <c r="AE175" s="123">
        <v>182</v>
      </c>
    </row>
    <row r="176" spans="11:31" x14ac:dyDescent="0.25">
      <c r="O176" s="87"/>
      <c r="P176" s="86"/>
      <c r="Q176" s="86"/>
      <c r="S176" s="277"/>
      <c r="AE176" s="123">
        <v>183</v>
      </c>
    </row>
    <row r="177" spans="10:31" x14ac:dyDescent="0.25">
      <c r="K177" s="224"/>
      <c r="L177" s="224"/>
      <c r="N177" s="156" t="s">
        <v>262</v>
      </c>
      <c r="O177" s="161"/>
      <c r="P177" s="162"/>
      <c r="Q177" s="163"/>
      <c r="S177" s="277"/>
      <c r="AE177" s="123">
        <v>184</v>
      </c>
    </row>
    <row r="178" spans="10:31" x14ac:dyDescent="0.25">
      <c r="K178" s="170"/>
      <c r="L178" s="170"/>
      <c r="N178" s="157"/>
      <c r="O178" s="240"/>
      <c r="P178" s="241"/>
      <c r="Q178" s="242"/>
      <c r="S178" s="277"/>
      <c r="AE178" s="123">
        <v>185</v>
      </c>
    </row>
    <row r="179" spans="10:31" x14ac:dyDescent="0.25">
      <c r="K179" s="170"/>
      <c r="L179" s="170"/>
      <c r="N179" s="158"/>
      <c r="O179" s="166"/>
      <c r="P179" s="160"/>
      <c r="Q179" s="167"/>
      <c r="S179" s="277"/>
      <c r="AE179" s="123">
        <v>186</v>
      </c>
    </row>
    <row r="180" spans="10:31" x14ac:dyDescent="0.25">
      <c r="K180" s="170"/>
      <c r="L180" s="170"/>
      <c r="O180" s="87"/>
      <c r="P180" s="86"/>
      <c r="Q180" s="86"/>
      <c r="S180" s="277"/>
      <c r="AE180" s="123">
        <v>187</v>
      </c>
    </row>
    <row r="181" spans="10:31" x14ac:dyDescent="0.25">
      <c r="K181" s="170"/>
      <c r="L181" s="170"/>
      <c r="N181" s="156" t="s">
        <v>312</v>
      </c>
      <c r="O181" s="161"/>
      <c r="P181" s="162"/>
      <c r="Q181" s="163"/>
      <c r="S181" s="277"/>
      <c r="AE181" s="123">
        <v>188</v>
      </c>
    </row>
    <row r="182" spans="10:31" x14ac:dyDescent="0.25">
      <c r="K182" s="170"/>
      <c r="L182" s="170"/>
      <c r="N182" s="157"/>
      <c r="O182" s="164" t="s">
        <v>400</v>
      </c>
      <c r="P182" s="243" t="s">
        <v>464</v>
      </c>
      <c r="Q182" s="242" t="s">
        <v>133</v>
      </c>
      <c r="S182" s="277"/>
      <c r="AE182" s="123">
        <v>189</v>
      </c>
    </row>
    <row r="183" spans="10:31" x14ac:dyDescent="0.25">
      <c r="K183" s="170"/>
      <c r="L183" s="170"/>
      <c r="N183" s="157"/>
      <c r="O183" s="240" t="s">
        <v>401</v>
      </c>
      <c r="P183" s="241">
        <v>0.7</v>
      </c>
      <c r="Q183" s="242" t="s">
        <v>202</v>
      </c>
      <c r="S183" s="277"/>
      <c r="AE183" s="123">
        <v>190</v>
      </c>
    </row>
    <row r="184" spans="10:31" x14ac:dyDescent="0.25">
      <c r="K184" s="170"/>
      <c r="L184" s="170"/>
      <c r="N184" s="157"/>
      <c r="O184" s="240" t="s">
        <v>402</v>
      </c>
      <c r="P184" s="241">
        <v>53</v>
      </c>
      <c r="Q184" s="242" t="s">
        <v>133</v>
      </c>
      <c r="S184" s="277"/>
      <c r="AE184" s="123">
        <v>191</v>
      </c>
    </row>
    <row r="185" spans="10:31" x14ac:dyDescent="0.25">
      <c r="K185" s="170"/>
      <c r="L185" s="170"/>
      <c r="N185" s="158"/>
      <c r="O185" s="166"/>
      <c r="P185" s="160"/>
      <c r="Q185" s="167"/>
      <c r="S185" s="277"/>
      <c r="AE185" s="123">
        <v>192</v>
      </c>
    </row>
    <row r="186" spans="10:31" x14ac:dyDescent="0.25">
      <c r="K186" s="170"/>
      <c r="L186" s="170"/>
      <c r="O186" s="87"/>
      <c r="P186" s="86"/>
      <c r="Q186" s="86"/>
      <c r="S186" s="277"/>
      <c r="AE186" s="123">
        <v>193</v>
      </c>
    </row>
    <row r="187" spans="10:31" x14ac:dyDescent="0.25">
      <c r="K187" s="170"/>
      <c r="L187" s="170"/>
      <c r="N187" s="156" t="s">
        <v>313</v>
      </c>
      <c r="O187" s="161"/>
      <c r="P187" s="162"/>
      <c r="Q187" s="163"/>
      <c r="S187" s="277"/>
      <c r="AE187" s="123">
        <v>194</v>
      </c>
    </row>
    <row r="188" spans="10:31" x14ac:dyDescent="0.25">
      <c r="K188" s="221"/>
      <c r="L188" s="221"/>
      <c r="N188" s="157"/>
      <c r="O188" s="240"/>
      <c r="P188" s="241"/>
      <c r="Q188" s="242"/>
      <c r="S188" s="277"/>
      <c r="AE188" s="123">
        <v>195</v>
      </c>
    </row>
    <row r="189" spans="10:31" x14ac:dyDescent="0.25">
      <c r="N189" s="157"/>
      <c r="O189" s="240" t="s">
        <v>188</v>
      </c>
      <c r="P189" s="241">
        <v>69</v>
      </c>
      <c r="Q189" s="242" t="s">
        <v>133</v>
      </c>
      <c r="S189" s="277"/>
      <c r="AE189" s="123">
        <v>196</v>
      </c>
    </row>
    <row r="190" spans="10:31" x14ac:dyDescent="0.25">
      <c r="N190" s="157"/>
      <c r="O190" s="240"/>
      <c r="P190" s="241"/>
      <c r="Q190" s="242"/>
      <c r="S190" s="277"/>
      <c r="AE190" s="123">
        <v>197</v>
      </c>
    </row>
    <row r="191" spans="10:31" ht="30" x14ac:dyDescent="0.25">
      <c r="J191" s="87"/>
      <c r="K191" s="87"/>
      <c r="L191" s="87"/>
      <c r="N191" s="157"/>
      <c r="O191" s="240" t="s">
        <v>403</v>
      </c>
      <c r="P191" s="241">
        <v>139</v>
      </c>
      <c r="Q191" s="242" t="s">
        <v>133</v>
      </c>
      <c r="S191" s="277"/>
      <c r="AE191" s="123">
        <v>198</v>
      </c>
    </row>
    <row r="192" spans="10:31" x14ac:dyDescent="0.25">
      <c r="J192" s="87"/>
      <c r="K192" s="87"/>
      <c r="L192" s="87"/>
      <c r="N192" s="157"/>
      <c r="O192" s="248" t="s">
        <v>474</v>
      </c>
      <c r="P192" s="241">
        <v>139</v>
      </c>
      <c r="Q192" s="242" t="s">
        <v>133</v>
      </c>
      <c r="S192" s="277"/>
      <c r="AE192" s="123">
        <v>199</v>
      </c>
    </row>
    <row r="193" spans="10:31" ht="30" x14ac:dyDescent="0.25">
      <c r="J193" s="87"/>
      <c r="K193" s="87"/>
      <c r="L193" s="87"/>
      <c r="N193" s="157"/>
      <c r="O193" s="245" t="s">
        <v>574</v>
      </c>
      <c r="P193" s="250">
        <v>139</v>
      </c>
      <c r="Q193" s="251" t="s">
        <v>133</v>
      </c>
      <c r="S193" s="277"/>
      <c r="AE193" s="123">
        <v>200</v>
      </c>
    </row>
    <row r="194" spans="10:31" x14ac:dyDescent="0.25">
      <c r="J194" s="87"/>
      <c r="K194" s="87"/>
      <c r="L194" s="87"/>
      <c r="O194" s="87"/>
      <c r="P194" s="86"/>
      <c r="Q194" s="86"/>
      <c r="S194" s="277"/>
      <c r="AE194" s="123">
        <v>201</v>
      </c>
    </row>
    <row r="195" spans="10:31" x14ac:dyDescent="0.25">
      <c r="J195" s="87"/>
      <c r="K195" s="87"/>
      <c r="L195" s="87"/>
      <c r="N195" s="82" t="s">
        <v>275</v>
      </c>
      <c r="O195" s="87"/>
      <c r="P195" s="86"/>
      <c r="Q195" s="86"/>
      <c r="S195" s="277"/>
      <c r="AE195" s="123">
        <v>202</v>
      </c>
    </row>
    <row r="196" spans="10:31" ht="30" x14ac:dyDescent="0.25">
      <c r="J196" s="87"/>
      <c r="K196" s="87"/>
      <c r="L196" s="87"/>
      <c r="O196" s="87" t="s">
        <v>467</v>
      </c>
      <c r="P196" s="82">
        <v>1612</v>
      </c>
      <c r="Q196" s="82" t="s">
        <v>135</v>
      </c>
      <c r="S196" s="277"/>
      <c r="AE196" s="123">
        <v>203</v>
      </c>
    </row>
    <row r="197" spans="10:31" x14ac:dyDescent="0.25">
      <c r="J197" s="87"/>
      <c r="K197" s="87"/>
      <c r="L197" s="87"/>
      <c r="O197" s="82" t="s">
        <v>208</v>
      </c>
      <c r="P197" s="82">
        <v>630</v>
      </c>
      <c r="Q197" s="82" t="s">
        <v>135</v>
      </c>
      <c r="S197" s="277"/>
      <c r="AE197" s="123">
        <v>204</v>
      </c>
    </row>
    <row r="198" spans="10:31" x14ac:dyDescent="0.25">
      <c r="O198" s="82" t="s">
        <v>209</v>
      </c>
      <c r="S198" s="277"/>
      <c r="AE198" s="123">
        <v>205</v>
      </c>
    </row>
    <row r="199" spans="10:31" x14ac:dyDescent="0.25">
      <c r="O199" s="82" t="s">
        <v>126</v>
      </c>
      <c r="S199" s="277"/>
      <c r="AE199" s="123">
        <v>206</v>
      </c>
    </row>
    <row r="200" spans="10:31" x14ac:dyDescent="0.25">
      <c r="J200" s="87"/>
      <c r="K200" s="87"/>
      <c r="L200" s="87"/>
      <c r="O200" s="82" t="s">
        <v>127</v>
      </c>
      <c r="S200" s="277"/>
      <c r="AE200" s="123">
        <v>207</v>
      </c>
    </row>
    <row r="201" spans="10:31" x14ac:dyDescent="0.25">
      <c r="O201" s="82" t="s">
        <v>176</v>
      </c>
      <c r="P201" s="82">
        <v>1360</v>
      </c>
      <c r="Q201" s="82" t="s">
        <v>134</v>
      </c>
      <c r="S201" s="277"/>
      <c r="AE201" s="123">
        <v>208</v>
      </c>
    </row>
    <row r="202" spans="10:31" x14ac:dyDescent="0.25">
      <c r="O202" s="82" t="s">
        <v>177</v>
      </c>
      <c r="P202" s="82">
        <v>1577</v>
      </c>
      <c r="Q202" s="82" t="s">
        <v>134</v>
      </c>
      <c r="S202" s="277"/>
      <c r="AE202" s="123">
        <v>209</v>
      </c>
    </row>
    <row r="203" spans="10:31" x14ac:dyDescent="0.25">
      <c r="O203" s="82" t="s">
        <v>128</v>
      </c>
      <c r="P203" s="82">
        <v>181</v>
      </c>
      <c r="Q203" s="82" t="s">
        <v>133</v>
      </c>
      <c r="S203" s="277"/>
      <c r="AE203" s="123">
        <v>210</v>
      </c>
    </row>
    <row r="204" spans="10:31" x14ac:dyDescent="0.25">
      <c r="O204" s="82" t="s">
        <v>447</v>
      </c>
      <c r="P204" s="82">
        <v>1260</v>
      </c>
      <c r="Q204" s="82" t="s">
        <v>135</v>
      </c>
      <c r="S204" s="277"/>
      <c r="AE204" s="123">
        <v>211</v>
      </c>
    </row>
    <row r="205" spans="10:31" x14ac:dyDescent="0.25">
      <c r="O205" s="82" t="s">
        <v>178</v>
      </c>
      <c r="S205" s="277"/>
      <c r="AE205" s="123">
        <v>212</v>
      </c>
    </row>
    <row r="206" spans="10:31" x14ac:dyDescent="0.25">
      <c r="O206" s="82" t="s">
        <v>179</v>
      </c>
      <c r="P206" s="82">
        <v>257</v>
      </c>
      <c r="Q206" s="82" t="s">
        <v>135</v>
      </c>
      <c r="S206" s="277"/>
      <c r="AE206" s="123">
        <v>213</v>
      </c>
    </row>
    <row r="207" spans="10:31" x14ac:dyDescent="0.25">
      <c r="O207" s="87" t="s">
        <v>180</v>
      </c>
      <c r="S207" s="277"/>
      <c r="AE207" s="123">
        <v>214</v>
      </c>
    </row>
    <row r="208" spans="10:31" x14ac:dyDescent="0.25">
      <c r="S208" s="277"/>
      <c r="AE208" s="123">
        <v>215</v>
      </c>
    </row>
    <row r="209" spans="10:31" x14ac:dyDescent="0.25">
      <c r="J209" s="87"/>
      <c r="K209" s="87"/>
      <c r="L209" s="87"/>
      <c r="O209" s="87"/>
      <c r="S209" s="277"/>
      <c r="AE209" s="123">
        <v>216</v>
      </c>
    </row>
    <row r="210" spans="10:31" x14ac:dyDescent="0.25">
      <c r="J210" s="87"/>
      <c r="K210" s="87"/>
      <c r="L210" s="87"/>
      <c r="N210" s="277" t="s">
        <v>163</v>
      </c>
      <c r="O210" s="278"/>
      <c r="P210" s="277"/>
      <c r="Q210" s="277"/>
      <c r="S210" s="277"/>
      <c r="AE210" s="123">
        <v>217</v>
      </c>
    </row>
    <row r="211" spans="10:31" ht="30" x14ac:dyDescent="0.25">
      <c r="N211" s="277"/>
      <c r="O211" s="278" t="s">
        <v>383</v>
      </c>
      <c r="P211" s="277">
        <v>1260</v>
      </c>
      <c r="Q211" s="277" t="s">
        <v>3</v>
      </c>
      <c r="S211" s="277"/>
      <c r="AE211" s="123">
        <v>218</v>
      </c>
    </row>
    <row r="212" spans="10:31" ht="30" x14ac:dyDescent="0.25">
      <c r="N212" s="277"/>
      <c r="O212" s="278" t="s">
        <v>543</v>
      </c>
      <c r="P212" s="277">
        <v>1450</v>
      </c>
      <c r="Q212" s="277" t="s">
        <v>3</v>
      </c>
      <c r="S212" s="277"/>
      <c r="AE212" s="123">
        <v>219</v>
      </c>
    </row>
    <row r="213" spans="10:31" x14ac:dyDescent="0.25">
      <c r="N213" s="277"/>
      <c r="O213" s="278" t="s">
        <v>292</v>
      </c>
      <c r="P213" s="277">
        <v>367.31</v>
      </c>
      <c r="Q213" s="277" t="s">
        <v>3</v>
      </c>
      <c r="S213" s="277"/>
      <c r="AE213" s="123">
        <v>220</v>
      </c>
    </row>
    <row r="214" spans="10:31" x14ac:dyDescent="0.25">
      <c r="N214" s="277"/>
      <c r="O214" s="278" t="s">
        <v>490</v>
      </c>
      <c r="P214" s="277">
        <v>243</v>
      </c>
      <c r="Q214" s="277" t="s">
        <v>3</v>
      </c>
      <c r="S214" s="277"/>
      <c r="AE214" s="123">
        <v>221</v>
      </c>
    </row>
    <row r="215" spans="10:31" x14ac:dyDescent="0.25">
      <c r="O215" s="87"/>
      <c r="S215" s="277"/>
      <c r="AE215" s="123">
        <v>222</v>
      </c>
    </row>
    <row r="216" spans="10:31" x14ac:dyDescent="0.25">
      <c r="O216" s="87"/>
      <c r="S216" s="277"/>
      <c r="AE216" s="123">
        <v>223</v>
      </c>
    </row>
    <row r="217" spans="10:31" x14ac:dyDescent="0.25">
      <c r="J217" s="87"/>
      <c r="K217" s="87"/>
      <c r="L217" s="87"/>
      <c r="N217" s="82" t="s">
        <v>164</v>
      </c>
      <c r="O217" s="87"/>
      <c r="S217" s="277"/>
      <c r="AE217" s="123">
        <v>224</v>
      </c>
    </row>
    <row r="218" spans="10:31" x14ac:dyDescent="0.25">
      <c r="O218" s="87"/>
      <c r="S218" s="277"/>
      <c r="AE218" s="123">
        <v>225</v>
      </c>
    </row>
    <row r="219" spans="10:31" x14ac:dyDescent="0.25">
      <c r="O219" s="87"/>
      <c r="S219" s="277"/>
      <c r="AE219" s="123">
        <v>226</v>
      </c>
    </row>
    <row r="220" spans="10:31" x14ac:dyDescent="0.25">
      <c r="O220" s="87" t="s">
        <v>182</v>
      </c>
      <c r="S220" s="277"/>
      <c r="AE220" s="123">
        <v>227</v>
      </c>
    </row>
    <row r="221" spans="10:31" x14ac:dyDescent="0.25">
      <c r="O221" s="82" t="s">
        <v>129</v>
      </c>
      <c r="S221" s="277"/>
      <c r="AE221" s="123">
        <v>228</v>
      </c>
    </row>
    <row r="222" spans="10:31" x14ac:dyDescent="0.25">
      <c r="J222" s="87"/>
      <c r="K222" s="87"/>
      <c r="L222" s="87"/>
      <c r="O222" s="82" t="s">
        <v>130</v>
      </c>
      <c r="S222" s="277"/>
      <c r="AE222" s="123">
        <v>229</v>
      </c>
    </row>
    <row r="223" spans="10:31" x14ac:dyDescent="0.25">
      <c r="J223" s="87"/>
      <c r="K223" s="87"/>
      <c r="L223" s="87"/>
      <c r="O223" s="82" t="s">
        <v>131</v>
      </c>
      <c r="S223" s="277"/>
      <c r="AE223" s="123">
        <v>230</v>
      </c>
    </row>
    <row r="224" spans="10:31" x14ac:dyDescent="0.25">
      <c r="J224" s="87"/>
      <c r="K224" s="87"/>
      <c r="L224" s="87"/>
      <c r="O224" s="82" t="s">
        <v>132</v>
      </c>
      <c r="S224" s="277"/>
      <c r="AE224" s="123">
        <v>231</v>
      </c>
    </row>
    <row r="225" spans="10:31" x14ac:dyDescent="0.25">
      <c r="J225" s="87"/>
      <c r="K225" s="87"/>
      <c r="L225" s="87"/>
      <c r="O225" s="87" t="s">
        <v>183</v>
      </c>
      <c r="S225" s="277"/>
      <c r="AE225" s="123">
        <v>232</v>
      </c>
    </row>
    <row r="226" spans="10:31" x14ac:dyDescent="0.25">
      <c r="J226" s="87"/>
      <c r="K226" s="87"/>
      <c r="L226" s="87"/>
      <c r="O226" s="82" t="s">
        <v>184</v>
      </c>
      <c r="S226" s="277"/>
      <c r="AE226" s="123">
        <v>233</v>
      </c>
    </row>
    <row r="227" spans="10:31" x14ac:dyDescent="0.25">
      <c r="J227" s="87"/>
      <c r="K227" s="87"/>
      <c r="L227" s="87"/>
      <c r="O227" s="82" t="s">
        <v>45</v>
      </c>
      <c r="P227" s="82">
        <v>106</v>
      </c>
      <c r="Q227" s="82" t="s">
        <v>133</v>
      </c>
      <c r="S227" s="277"/>
      <c r="AE227" s="123">
        <v>234</v>
      </c>
    </row>
    <row r="228" spans="10:31" x14ac:dyDescent="0.25">
      <c r="J228" s="87"/>
      <c r="K228" s="87"/>
      <c r="L228" s="87"/>
      <c r="O228" s="82" t="s">
        <v>185</v>
      </c>
      <c r="P228" s="82">
        <v>136</v>
      </c>
      <c r="Q228" s="82" t="s">
        <v>133</v>
      </c>
      <c r="S228" s="277"/>
      <c r="AE228" s="123">
        <v>235</v>
      </c>
    </row>
    <row r="229" spans="10:31" x14ac:dyDescent="0.25">
      <c r="J229" s="87"/>
      <c r="K229" s="87"/>
      <c r="L229" s="87"/>
      <c r="O229" s="82" t="s">
        <v>186</v>
      </c>
      <c r="S229" s="277"/>
      <c r="AE229" s="123">
        <v>236</v>
      </c>
    </row>
    <row r="230" spans="10:31" x14ac:dyDescent="0.25">
      <c r="O230" s="87" t="s">
        <v>187</v>
      </c>
      <c r="S230" s="277"/>
      <c r="AE230" s="123">
        <v>237</v>
      </c>
    </row>
    <row r="231" spans="10:31" x14ac:dyDescent="0.25">
      <c r="O231" s="87" t="s">
        <v>167</v>
      </c>
      <c r="P231" s="82">
        <v>65</v>
      </c>
      <c r="Q231" s="82" t="s">
        <v>140</v>
      </c>
      <c r="S231" s="277"/>
      <c r="AE231" s="123">
        <v>238</v>
      </c>
    </row>
    <row r="232" spans="10:31" x14ac:dyDescent="0.25">
      <c r="O232" s="82" t="s">
        <v>188</v>
      </c>
      <c r="P232" s="82">
        <v>68</v>
      </c>
      <c r="Q232" s="82" t="s">
        <v>133</v>
      </c>
      <c r="S232" s="277"/>
      <c r="AE232" s="123">
        <v>239</v>
      </c>
    </row>
    <row r="233" spans="10:31" x14ac:dyDescent="0.25">
      <c r="O233" s="82" t="s">
        <v>136</v>
      </c>
      <c r="P233" s="82">
        <v>67.5</v>
      </c>
      <c r="Q233" s="82" t="s">
        <v>133</v>
      </c>
      <c r="S233" s="277"/>
      <c r="AE233" s="123">
        <v>240</v>
      </c>
    </row>
    <row r="234" spans="10:31" x14ac:dyDescent="0.25">
      <c r="O234" s="82" t="s">
        <v>60</v>
      </c>
      <c r="P234" s="82">
        <v>106</v>
      </c>
      <c r="Q234" s="82" t="s">
        <v>133</v>
      </c>
      <c r="S234"/>
      <c r="AE234" s="123">
        <v>241</v>
      </c>
    </row>
    <row r="235" spans="10:31" x14ac:dyDescent="0.25">
      <c r="O235" s="82" t="s">
        <v>175</v>
      </c>
      <c r="P235" s="82">
        <v>126</v>
      </c>
      <c r="Q235" s="82" t="s">
        <v>133</v>
      </c>
      <c r="S235"/>
      <c r="AE235" s="123">
        <v>242</v>
      </c>
    </row>
    <row r="236" spans="10:31" ht="30" x14ac:dyDescent="0.25">
      <c r="O236" s="87" t="s">
        <v>189</v>
      </c>
      <c r="P236" s="82">
        <v>136</v>
      </c>
      <c r="Q236" s="82" t="s">
        <v>133</v>
      </c>
      <c r="S236"/>
      <c r="AE236" s="123">
        <v>243</v>
      </c>
    </row>
    <row r="237" spans="10:31" x14ac:dyDescent="0.25">
      <c r="O237" s="82" t="s">
        <v>139</v>
      </c>
      <c r="P237" s="82">
        <v>67.5</v>
      </c>
      <c r="Q237" s="82" t="s">
        <v>133</v>
      </c>
      <c r="S237"/>
      <c r="AE237" s="123">
        <v>244</v>
      </c>
    </row>
    <row r="238" spans="10:31" x14ac:dyDescent="0.25">
      <c r="O238" s="82" t="s">
        <v>190</v>
      </c>
      <c r="S238"/>
      <c r="AE238" s="123">
        <v>245</v>
      </c>
    </row>
    <row r="239" spans="10:31" x14ac:dyDescent="0.25">
      <c r="O239" s="82" t="s">
        <v>191</v>
      </c>
      <c r="S239"/>
      <c r="AE239" s="123">
        <v>246</v>
      </c>
    </row>
    <row r="240" spans="10:31" x14ac:dyDescent="0.25">
      <c r="O240" s="82" t="s">
        <v>192</v>
      </c>
      <c r="S240"/>
      <c r="AE240" s="123">
        <v>247</v>
      </c>
    </row>
    <row r="241" spans="14:31" x14ac:dyDescent="0.25">
      <c r="O241" s="87" t="s">
        <v>193</v>
      </c>
      <c r="S241"/>
      <c r="AE241" s="123">
        <v>248</v>
      </c>
    </row>
    <row r="242" spans="14:31" x14ac:dyDescent="0.25">
      <c r="O242" s="87" t="s">
        <v>206</v>
      </c>
      <c r="S242"/>
      <c r="AE242" s="123">
        <v>249</v>
      </c>
    </row>
    <row r="243" spans="14:31" ht="30" x14ac:dyDescent="0.25">
      <c r="O243" s="87" t="s">
        <v>194</v>
      </c>
      <c r="S243"/>
      <c r="AE243" s="123">
        <v>250</v>
      </c>
    </row>
    <row r="244" spans="14:31" x14ac:dyDescent="0.25">
      <c r="O244" s="87" t="s">
        <v>205</v>
      </c>
      <c r="P244" s="82">
        <v>106</v>
      </c>
      <c r="Q244" s="82" t="s">
        <v>140</v>
      </c>
      <c r="S244"/>
      <c r="AE244" s="123">
        <v>251</v>
      </c>
    </row>
    <row r="245" spans="14:31" x14ac:dyDescent="0.25">
      <c r="O245" s="87" t="s">
        <v>218</v>
      </c>
      <c r="S245"/>
      <c r="AE245" s="123">
        <v>252</v>
      </c>
    </row>
    <row r="246" spans="14:31" x14ac:dyDescent="0.25">
      <c r="O246" s="87" t="s">
        <v>219</v>
      </c>
      <c r="S246"/>
      <c r="AE246" s="123">
        <v>253</v>
      </c>
    </row>
    <row r="247" spans="14:31" x14ac:dyDescent="0.25">
      <c r="O247" s="87" t="s">
        <v>168</v>
      </c>
      <c r="P247" s="82">
        <v>281.25</v>
      </c>
      <c r="Q247" s="82" t="s">
        <v>140</v>
      </c>
      <c r="S247"/>
      <c r="AE247" s="123">
        <v>254</v>
      </c>
    </row>
    <row r="248" spans="14:31" x14ac:dyDescent="0.25">
      <c r="O248" s="82" t="s">
        <v>203</v>
      </c>
      <c r="S248"/>
      <c r="AE248" s="123">
        <v>255</v>
      </c>
    </row>
    <row r="249" spans="14:31" x14ac:dyDescent="0.25">
      <c r="S249"/>
      <c r="AE249" s="123">
        <v>256</v>
      </c>
    </row>
    <row r="250" spans="14:31" x14ac:dyDescent="0.25">
      <c r="S250"/>
      <c r="AE250" s="123">
        <v>257</v>
      </c>
    </row>
    <row r="251" spans="14:31" x14ac:dyDescent="0.25">
      <c r="O251" s="87"/>
      <c r="S251"/>
      <c r="AE251" s="123">
        <v>258</v>
      </c>
    </row>
    <row r="252" spans="14:31" x14ac:dyDescent="0.25">
      <c r="O252" s="87"/>
      <c r="S252"/>
      <c r="AE252" s="123">
        <v>259</v>
      </c>
    </row>
    <row r="253" spans="14:31" x14ac:dyDescent="0.25">
      <c r="O253" s="87"/>
      <c r="S253"/>
      <c r="AE253" s="123">
        <v>260</v>
      </c>
    </row>
    <row r="254" spans="14:31" x14ac:dyDescent="0.25">
      <c r="O254" s="87"/>
      <c r="S254"/>
      <c r="AE254" s="123">
        <v>261</v>
      </c>
    </row>
    <row r="255" spans="14:31" x14ac:dyDescent="0.25">
      <c r="O255" s="87"/>
      <c r="S255"/>
      <c r="AE255" s="123">
        <v>262</v>
      </c>
    </row>
    <row r="256" spans="14:31" x14ac:dyDescent="0.25">
      <c r="N256" s="82" t="s">
        <v>173</v>
      </c>
      <c r="O256" s="87"/>
      <c r="S256"/>
      <c r="AE256" s="123">
        <v>263</v>
      </c>
    </row>
    <row r="257" spans="15:31" x14ac:dyDescent="0.25">
      <c r="O257" s="87"/>
      <c r="S257"/>
      <c r="AE257" s="123">
        <v>264</v>
      </c>
    </row>
    <row r="258" spans="15:31" x14ac:dyDescent="0.25">
      <c r="O258" s="87"/>
      <c r="S258"/>
      <c r="AE258" s="123">
        <v>265</v>
      </c>
    </row>
    <row r="259" spans="15:31" x14ac:dyDescent="0.25">
      <c r="O259" s="87"/>
      <c r="S259"/>
      <c r="AE259" s="123">
        <v>266</v>
      </c>
    </row>
    <row r="260" spans="15:31" x14ac:dyDescent="0.25">
      <c r="S260"/>
      <c r="AE260" s="123">
        <v>267</v>
      </c>
    </row>
    <row r="261" spans="15:31" x14ac:dyDescent="0.25">
      <c r="O261" s="82" t="s">
        <v>23</v>
      </c>
      <c r="S261"/>
      <c r="AE261" s="123">
        <v>268</v>
      </c>
    </row>
    <row r="262" spans="15:31" x14ac:dyDescent="0.25">
      <c r="O262" s="87" t="s">
        <v>137</v>
      </c>
      <c r="P262" s="82">
        <v>65</v>
      </c>
      <c r="Q262" s="82" t="s">
        <v>133</v>
      </c>
      <c r="S262"/>
      <c r="AE262" s="123">
        <v>269</v>
      </c>
    </row>
    <row r="263" spans="15:31" x14ac:dyDescent="0.25">
      <c r="O263" s="82" t="s">
        <v>196</v>
      </c>
      <c r="S263"/>
      <c r="AE263" s="123">
        <v>270</v>
      </c>
    </row>
    <row r="264" spans="15:31" x14ac:dyDescent="0.25">
      <c r="O264" s="82" t="s">
        <v>197</v>
      </c>
      <c r="P264" s="82">
        <v>302</v>
      </c>
      <c r="Q264" s="82" t="s">
        <v>134</v>
      </c>
      <c r="S264"/>
      <c r="AE264" s="123">
        <v>271</v>
      </c>
    </row>
    <row r="265" spans="15:31" x14ac:dyDescent="0.25">
      <c r="O265" s="82" t="s">
        <v>198</v>
      </c>
      <c r="S265"/>
      <c r="AE265" s="123">
        <v>272</v>
      </c>
    </row>
    <row r="266" spans="15:31" x14ac:dyDescent="0.25">
      <c r="O266" s="82" t="s">
        <v>199</v>
      </c>
      <c r="S266"/>
      <c r="AE266" s="123">
        <v>273</v>
      </c>
    </row>
    <row r="267" spans="15:31" x14ac:dyDescent="0.25">
      <c r="O267" s="82" t="s">
        <v>138</v>
      </c>
      <c r="S267"/>
      <c r="AE267" s="123">
        <v>274</v>
      </c>
    </row>
    <row r="268" spans="15:31" x14ac:dyDescent="0.25">
      <c r="O268" s="82" t="s">
        <v>195</v>
      </c>
      <c r="S268"/>
      <c r="AE268" s="123">
        <v>275</v>
      </c>
    </row>
    <row r="269" spans="15:31" x14ac:dyDescent="0.25">
      <c r="O269" s="87" t="s">
        <v>69</v>
      </c>
      <c r="P269" s="82">
        <v>55</v>
      </c>
      <c r="Q269" s="82" t="s">
        <v>133</v>
      </c>
      <c r="S269"/>
      <c r="AE269" s="123">
        <v>276</v>
      </c>
    </row>
    <row r="270" spans="15:31" x14ac:dyDescent="0.25">
      <c r="O270" s="82" t="s">
        <v>210</v>
      </c>
      <c r="S270"/>
      <c r="AE270" s="123">
        <v>277</v>
      </c>
    </row>
    <row r="271" spans="15:31" x14ac:dyDescent="0.25">
      <c r="O271" s="82" t="s">
        <v>211</v>
      </c>
      <c r="S271"/>
      <c r="AE271" s="123">
        <v>278</v>
      </c>
    </row>
    <row r="272" spans="15:31" x14ac:dyDescent="0.25">
      <c r="O272" s="82" t="s">
        <v>212</v>
      </c>
      <c r="S272"/>
      <c r="AE272" s="123">
        <v>279</v>
      </c>
    </row>
    <row r="273" spans="14:31" x14ac:dyDescent="0.25">
      <c r="O273" s="82" t="s">
        <v>213</v>
      </c>
      <c r="S273"/>
      <c r="AE273" s="123">
        <v>280</v>
      </c>
    </row>
    <row r="274" spans="14:31" x14ac:dyDescent="0.25">
      <c r="O274" s="82" t="s">
        <v>214</v>
      </c>
      <c r="S274"/>
      <c r="AE274" s="123">
        <v>281</v>
      </c>
    </row>
    <row r="275" spans="14:31" x14ac:dyDescent="0.25">
      <c r="O275" s="82" t="s">
        <v>88</v>
      </c>
      <c r="S275"/>
      <c r="AE275" s="123">
        <v>282</v>
      </c>
    </row>
    <row r="276" spans="14:31" x14ac:dyDescent="0.25">
      <c r="S276"/>
      <c r="AE276" s="123">
        <v>283</v>
      </c>
    </row>
    <row r="277" spans="14:31" x14ac:dyDescent="0.25">
      <c r="S277"/>
      <c r="AE277" s="123">
        <v>284</v>
      </c>
    </row>
    <row r="278" spans="14:31" x14ac:dyDescent="0.25">
      <c r="O278" s="87"/>
      <c r="S278"/>
      <c r="AE278" s="123">
        <v>285</v>
      </c>
    </row>
    <row r="279" spans="14:31" x14ac:dyDescent="0.25">
      <c r="O279" s="87"/>
      <c r="S279"/>
      <c r="AE279" s="123">
        <v>286</v>
      </c>
    </row>
    <row r="280" spans="14:31" x14ac:dyDescent="0.25">
      <c r="N280" s="277" t="s">
        <v>578</v>
      </c>
      <c r="O280" s="277"/>
      <c r="P280" s="277"/>
      <c r="Q280" s="277"/>
      <c r="S280"/>
      <c r="AE280" s="123">
        <v>287</v>
      </c>
    </row>
    <row r="281" spans="14:31" x14ac:dyDescent="0.25">
      <c r="N281" s="277"/>
      <c r="O281" s="277" t="s">
        <v>522</v>
      </c>
      <c r="P281" s="277">
        <v>15</v>
      </c>
      <c r="Q281" s="277" t="s">
        <v>140</v>
      </c>
      <c r="S281"/>
      <c r="AE281" s="123">
        <v>288</v>
      </c>
    </row>
    <row r="282" spans="14:31" x14ac:dyDescent="0.25">
      <c r="N282" s="277"/>
      <c r="O282" s="277" t="s">
        <v>477</v>
      </c>
      <c r="P282" s="277">
        <v>126</v>
      </c>
      <c r="Q282" s="277" t="s">
        <v>133</v>
      </c>
      <c r="S282"/>
      <c r="AE282" s="123">
        <v>289</v>
      </c>
    </row>
    <row r="283" spans="14:31" x14ac:dyDescent="0.25">
      <c r="N283" s="277"/>
      <c r="O283" s="278" t="s">
        <v>172</v>
      </c>
      <c r="P283" s="277" t="s">
        <v>590</v>
      </c>
      <c r="Q283" s="277" t="s">
        <v>134</v>
      </c>
      <c r="S283"/>
      <c r="AE283" s="123">
        <v>290</v>
      </c>
    </row>
    <row r="284" spans="14:31" x14ac:dyDescent="0.25">
      <c r="N284" s="277"/>
      <c r="O284" s="278" t="s">
        <v>572</v>
      </c>
      <c r="P284" s="277"/>
      <c r="Q284" s="277" t="s">
        <v>134</v>
      </c>
      <c r="S284"/>
      <c r="AE284" s="123">
        <v>291</v>
      </c>
    </row>
    <row r="285" spans="14:31" x14ac:dyDescent="0.25">
      <c r="N285" s="277"/>
      <c r="O285" s="278" t="s">
        <v>573</v>
      </c>
      <c r="P285" s="277">
        <v>12</v>
      </c>
      <c r="Q285" s="277" t="s">
        <v>133</v>
      </c>
      <c r="S285"/>
      <c r="AE285" s="123">
        <v>292</v>
      </c>
    </row>
    <row r="286" spans="14:31" x14ac:dyDescent="0.25">
      <c r="N286" s="277"/>
      <c r="O286" s="277" t="s">
        <v>574</v>
      </c>
      <c r="P286" s="277">
        <v>137</v>
      </c>
      <c r="Q286" s="277" t="s">
        <v>133</v>
      </c>
      <c r="S286"/>
      <c r="AE286" s="123">
        <v>293</v>
      </c>
    </row>
    <row r="287" spans="14:31" x14ac:dyDescent="0.25">
      <c r="S287"/>
      <c r="AE287" s="123">
        <v>294</v>
      </c>
    </row>
    <row r="288" spans="14:31" x14ac:dyDescent="0.25">
      <c r="S288"/>
      <c r="AE288" s="123">
        <v>295</v>
      </c>
    </row>
    <row r="289" spans="15:31" x14ac:dyDescent="0.25">
      <c r="S289"/>
      <c r="AE289" s="123">
        <v>296</v>
      </c>
    </row>
    <row r="290" spans="15:31" x14ac:dyDescent="0.25">
      <c r="O290" s="87"/>
      <c r="S290"/>
      <c r="AE290" s="123">
        <v>297</v>
      </c>
    </row>
    <row r="291" spans="15:31" x14ac:dyDescent="0.25">
      <c r="S291"/>
      <c r="AE291" s="123">
        <v>298</v>
      </c>
    </row>
    <row r="292" spans="15:31" x14ac:dyDescent="0.25">
      <c r="S292"/>
      <c r="AE292" s="123">
        <v>299</v>
      </c>
    </row>
    <row r="293" spans="15:31" x14ac:dyDescent="0.25">
      <c r="S293"/>
      <c r="AE293" s="123">
        <v>300</v>
      </c>
    </row>
    <row r="294" spans="15:31" x14ac:dyDescent="0.25">
      <c r="S294"/>
      <c r="AE294" s="123">
        <v>301</v>
      </c>
    </row>
    <row r="295" spans="15:31" x14ac:dyDescent="0.25">
      <c r="O295" s="87"/>
      <c r="S295"/>
      <c r="AE295" s="123">
        <v>302</v>
      </c>
    </row>
    <row r="296" spans="15:31" x14ac:dyDescent="0.25">
      <c r="O296" s="87"/>
      <c r="S296"/>
      <c r="AE296" s="123">
        <v>303</v>
      </c>
    </row>
    <row r="297" spans="15:31" x14ac:dyDescent="0.25">
      <c r="S297"/>
      <c r="AE297" s="123">
        <v>304</v>
      </c>
    </row>
    <row r="298" spans="15:31" x14ac:dyDescent="0.25">
      <c r="S298"/>
      <c r="AE298" s="123">
        <v>305</v>
      </c>
    </row>
    <row r="299" spans="15:31" x14ac:dyDescent="0.25">
      <c r="S299"/>
      <c r="AE299" s="123">
        <v>306</v>
      </c>
    </row>
    <row r="300" spans="15:31" x14ac:dyDescent="0.25">
      <c r="S300"/>
      <c r="AE300" s="123">
        <v>307</v>
      </c>
    </row>
    <row r="301" spans="15:31" x14ac:dyDescent="0.25">
      <c r="S301"/>
      <c r="AE301" s="123">
        <v>308</v>
      </c>
    </row>
    <row r="302" spans="15:31" x14ac:dyDescent="0.25">
      <c r="S302"/>
      <c r="AE302" s="123">
        <v>309</v>
      </c>
    </row>
    <row r="303" spans="15:31" x14ac:dyDescent="0.25">
      <c r="O303" s="87"/>
      <c r="S303"/>
      <c r="AE303" s="123">
        <v>310</v>
      </c>
    </row>
    <row r="304" spans="15:31" x14ac:dyDescent="0.25">
      <c r="S304"/>
      <c r="AE304" s="123">
        <v>311</v>
      </c>
    </row>
    <row r="305" spans="14:31" x14ac:dyDescent="0.25">
      <c r="N305" s="277" t="s">
        <v>583</v>
      </c>
      <c r="O305" s="277"/>
      <c r="P305" s="277"/>
      <c r="Q305" s="277"/>
      <c r="S305"/>
      <c r="AE305" s="123">
        <v>312</v>
      </c>
    </row>
    <row r="306" spans="14:31" x14ac:dyDescent="0.25">
      <c r="N306" s="277"/>
      <c r="O306" s="277" t="s">
        <v>481</v>
      </c>
      <c r="P306" s="277">
        <v>75</v>
      </c>
      <c r="Q306" s="277" t="s">
        <v>134</v>
      </c>
      <c r="S306"/>
      <c r="AE306" s="123">
        <v>313</v>
      </c>
    </row>
    <row r="307" spans="14:31" x14ac:dyDescent="0.25">
      <c r="N307" s="277"/>
      <c r="O307" s="277" t="s">
        <v>482</v>
      </c>
      <c r="P307" s="277">
        <v>75</v>
      </c>
      <c r="Q307" s="277" t="s">
        <v>134</v>
      </c>
      <c r="S307"/>
      <c r="AE307" s="123">
        <v>314</v>
      </c>
    </row>
    <row r="308" spans="14:31" x14ac:dyDescent="0.25">
      <c r="N308" s="277"/>
      <c r="O308" s="278" t="s">
        <v>483</v>
      </c>
      <c r="P308" s="277">
        <v>75</v>
      </c>
      <c r="Q308" s="277" t="s">
        <v>134</v>
      </c>
      <c r="S308"/>
      <c r="AE308" s="123">
        <v>315</v>
      </c>
    </row>
    <row r="309" spans="14:31" x14ac:dyDescent="0.25">
      <c r="N309" s="277"/>
      <c r="O309" s="278" t="s">
        <v>484</v>
      </c>
      <c r="P309" s="277">
        <v>75</v>
      </c>
      <c r="Q309" s="277" t="s">
        <v>134</v>
      </c>
      <c r="S309"/>
      <c r="AE309" s="123">
        <v>316</v>
      </c>
    </row>
    <row r="310" spans="14:31" x14ac:dyDescent="0.25">
      <c r="N310" s="277"/>
      <c r="O310" s="278" t="s">
        <v>485</v>
      </c>
      <c r="P310" s="277">
        <v>75</v>
      </c>
      <c r="Q310" s="277" t="s">
        <v>134</v>
      </c>
      <c r="S310"/>
      <c r="AE310" s="123">
        <v>317</v>
      </c>
    </row>
    <row r="311" spans="14:31" x14ac:dyDescent="0.25">
      <c r="N311" s="277"/>
      <c r="O311" s="278" t="s">
        <v>486</v>
      </c>
      <c r="P311" s="277">
        <v>75</v>
      </c>
      <c r="Q311" s="277" t="s">
        <v>134</v>
      </c>
      <c r="S311"/>
      <c r="AE311" s="123">
        <v>318</v>
      </c>
    </row>
    <row r="312" spans="14:31" x14ac:dyDescent="0.25">
      <c r="N312" s="277"/>
      <c r="O312" s="278" t="s">
        <v>567</v>
      </c>
      <c r="P312" s="277">
        <v>75</v>
      </c>
      <c r="Q312" s="277" t="s">
        <v>134</v>
      </c>
      <c r="S312"/>
      <c r="AE312" s="123">
        <v>319</v>
      </c>
    </row>
    <row r="313" spans="14:31" x14ac:dyDescent="0.25">
      <c r="N313" s="277"/>
      <c r="O313" s="278" t="s">
        <v>487</v>
      </c>
      <c r="P313" s="277">
        <v>75</v>
      </c>
      <c r="Q313" s="277" t="s">
        <v>134</v>
      </c>
      <c r="S313"/>
      <c r="AE313" s="123">
        <v>320</v>
      </c>
    </row>
    <row r="314" spans="14:31" x14ac:dyDescent="0.25">
      <c r="O314" s="87"/>
      <c r="S314"/>
      <c r="AE314" s="123">
        <v>321</v>
      </c>
    </row>
    <row r="315" spans="14:31" x14ac:dyDescent="0.25">
      <c r="N315" s="277" t="s">
        <v>579</v>
      </c>
      <c r="O315" s="278"/>
      <c r="P315" s="277"/>
      <c r="Q315" s="277"/>
      <c r="S315"/>
      <c r="AE315" s="123">
        <v>322</v>
      </c>
    </row>
    <row r="316" spans="14:31" x14ac:dyDescent="0.25">
      <c r="N316" s="277"/>
      <c r="O316" s="277" t="s">
        <v>498</v>
      </c>
      <c r="P316" s="277">
        <v>65</v>
      </c>
      <c r="Q316" s="277" t="s">
        <v>133</v>
      </c>
      <c r="S316"/>
      <c r="AE316" s="123">
        <v>323</v>
      </c>
    </row>
    <row r="317" spans="14:31" x14ac:dyDescent="0.25">
      <c r="N317" s="277"/>
      <c r="O317" s="277" t="s">
        <v>497</v>
      </c>
      <c r="P317" s="277">
        <v>90</v>
      </c>
      <c r="Q317" s="277" t="s">
        <v>140</v>
      </c>
      <c r="S317"/>
      <c r="AE317" s="123">
        <v>324</v>
      </c>
    </row>
    <row r="318" spans="14:31" x14ac:dyDescent="0.25">
      <c r="S318"/>
      <c r="AE318" s="123">
        <v>325</v>
      </c>
    </row>
    <row r="319" spans="14:31" x14ac:dyDescent="0.25">
      <c r="S319"/>
      <c r="AE319" s="123">
        <v>326</v>
      </c>
    </row>
    <row r="320" spans="14:31" x14ac:dyDescent="0.25">
      <c r="S320"/>
      <c r="AE320" s="123">
        <v>327</v>
      </c>
    </row>
    <row r="321" spans="19:31" x14ac:dyDescent="0.25">
      <c r="S321"/>
      <c r="AE321" s="123">
        <v>328</v>
      </c>
    </row>
    <row r="322" spans="19:31" x14ac:dyDescent="0.25">
      <c r="S322"/>
      <c r="AE322" s="123">
        <v>329</v>
      </c>
    </row>
    <row r="323" spans="19:31" x14ac:dyDescent="0.25">
      <c r="S323"/>
      <c r="AE323" s="123">
        <v>330</v>
      </c>
    </row>
    <row r="324" spans="19:31" x14ac:dyDescent="0.25">
      <c r="S324"/>
      <c r="AE324" s="123">
        <v>331</v>
      </c>
    </row>
    <row r="325" spans="19:31" x14ac:dyDescent="0.25">
      <c r="S325"/>
      <c r="AE325" s="123">
        <v>332</v>
      </c>
    </row>
    <row r="326" spans="19:31" x14ac:dyDescent="0.25">
      <c r="S326"/>
      <c r="AE326" s="123">
        <v>333</v>
      </c>
    </row>
    <row r="327" spans="19:31" x14ac:dyDescent="0.25">
      <c r="S327"/>
      <c r="AE327" s="123">
        <v>334</v>
      </c>
    </row>
    <row r="328" spans="19:31" x14ac:dyDescent="0.25">
      <c r="S328"/>
      <c r="AE328" s="123">
        <v>335</v>
      </c>
    </row>
    <row r="329" spans="19:31" x14ac:dyDescent="0.25">
      <c r="S329"/>
      <c r="AE329" s="123">
        <v>336</v>
      </c>
    </row>
    <row r="330" spans="19:31" x14ac:dyDescent="0.25">
      <c r="S330"/>
      <c r="AE330" s="123">
        <v>337</v>
      </c>
    </row>
    <row r="331" spans="19:31" x14ac:dyDescent="0.25">
      <c r="S331"/>
      <c r="AE331" s="123">
        <v>338</v>
      </c>
    </row>
    <row r="332" spans="19:31" x14ac:dyDescent="0.25">
      <c r="S332"/>
      <c r="AE332" s="123">
        <v>339</v>
      </c>
    </row>
    <row r="333" spans="19:31" x14ac:dyDescent="0.25">
      <c r="S333"/>
      <c r="AE333" s="123">
        <v>340</v>
      </c>
    </row>
    <row r="334" spans="19:31" x14ac:dyDescent="0.25">
      <c r="S334"/>
      <c r="AE334" s="123">
        <v>341</v>
      </c>
    </row>
    <row r="335" spans="19:31" x14ac:dyDescent="0.25">
      <c r="S335"/>
      <c r="AE335" s="123">
        <v>342</v>
      </c>
    </row>
    <row r="336" spans="19:31" x14ac:dyDescent="0.25">
      <c r="S336"/>
      <c r="AE336" s="123">
        <v>343</v>
      </c>
    </row>
    <row r="337" spans="19:31" x14ac:dyDescent="0.25">
      <c r="S337"/>
      <c r="AE337" s="123">
        <v>344</v>
      </c>
    </row>
    <row r="338" spans="19:31" x14ac:dyDescent="0.25">
      <c r="S338"/>
      <c r="AE338" s="123">
        <v>345</v>
      </c>
    </row>
    <row r="339" spans="19:31" x14ac:dyDescent="0.25">
      <c r="S339"/>
      <c r="AE339" s="123">
        <v>346</v>
      </c>
    </row>
    <row r="340" spans="19:31" x14ac:dyDescent="0.25">
      <c r="S340"/>
      <c r="AE340" s="123">
        <v>347</v>
      </c>
    </row>
    <row r="341" spans="19:31" x14ac:dyDescent="0.25">
      <c r="S341"/>
      <c r="AE341" s="123">
        <v>348</v>
      </c>
    </row>
    <row r="342" spans="19:31" x14ac:dyDescent="0.25">
      <c r="S342"/>
      <c r="AE342" s="123">
        <v>349</v>
      </c>
    </row>
    <row r="343" spans="19:31" x14ac:dyDescent="0.25">
      <c r="S343"/>
      <c r="AE343" s="123">
        <v>350</v>
      </c>
    </row>
    <row r="344" spans="19:31" x14ac:dyDescent="0.25">
      <c r="S344"/>
      <c r="AE344" s="123">
        <v>351</v>
      </c>
    </row>
    <row r="345" spans="19:31" x14ac:dyDescent="0.25">
      <c r="S345"/>
      <c r="AE345" s="123">
        <v>352</v>
      </c>
    </row>
    <row r="346" spans="19:31" x14ac:dyDescent="0.25">
      <c r="S346"/>
      <c r="AE346" s="123">
        <v>353</v>
      </c>
    </row>
    <row r="347" spans="19:31" x14ac:dyDescent="0.25">
      <c r="S347"/>
      <c r="AE347" s="123">
        <v>354</v>
      </c>
    </row>
    <row r="348" spans="19:31" x14ac:dyDescent="0.25">
      <c r="S348"/>
      <c r="AE348" s="123">
        <v>355</v>
      </c>
    </row>
    <row r="349" spans="19:31" x14ac:dyDescent="0.25">
      <c r="S349"/>
      <c r="AE349" s="123">
        <v>356</v>
      </c>
    </row>
    <row r="350" spans="19:31" x14ac:dyDescent="0.25">
      <c r="S350"/>
      <c r="AE350" s="123">
        <v>357</v>
      </c>
    </row>
    <row r="351" spans="19:31" x14ac:dyDescent="0.25">
      <c r="S351"/>
      <c r="AE351" s="123">
        <v>358</v>
      </c>
    </row>
    <row r="352" spans="19:31" x14ac:dyDescent="0.25">
      <c r="S352"/>
      <c r="AE352" s="123">
        <v>359</v>
      </c>
    </row>
    <row r="353" spans="19:31" x14ac:dyDescent="0.25">
      <c r="S353"/>
      <c r="AE353" s="123">
        <v>360</v>
      </c>
    </row>
    <row r="354" spans="19:31" x14ac:dyDescent="0.25">
      <c r="S354"/>
      <c r="AE354" s="123">
        <v>361</v>
      </c>
    </row>
    <row r="355" spans="19:31" x14ac:dyDescent="0.25">
      <c r="S355"/>
      <c r="AE355" s="123">
        <v>362</v>
      </c>
    </row>
    <row r="356" spans="19:31" x14ac:dyDescent="0.25">
      <c r="S356"/>
      <c r="AE356" s="123">
        <v>363</v>
      </c>
    </row>
    <row r="357" spans="19:31" x14ac:dyDescent="0.25">
      <c r="S357"/>
      <c r="AE357" s="123">
        <v>364</v>
      </c>
    </row>
    <row r="358" spans="19:31" x14ac:dyDescent="0.25">
      <c r="S358"/>
      <c r="AE358" s="123">
        <v>365</v>
      </c>
    </row>
    <row r="359" spans="19:31" x14ac:dyDescent="0.25">
      <c r="S359"/>
      <c r="AE359" s="123">
        <v>366</v>
      </c>
    </row>
    <row r="360" spans="19:31" x14ac:dyDescent="0.25">
      <c r="S360"/>
      <c r="AE360" s="123">
        <v>367</v>
      </c>
    </row>
    <row r="361" spans="19:31" x14ac:dyDescent="0.25">
      <c r="S361"/>
      <c r="AE361" s="123">
        <v>368</v>
      </c>
    </row>
    <row r="362" spans="19:31" x14ac:dyDescent="0.25">
      <c r="S362"/>
      <c r="AE362" s="123">
        <v>369</v>
      </c>
    </row>
    <row r="363" spans="19:31" x14ac:dyDescent="0.25">
      <c r="S363"/>
      <c r="AE363" s="123">
        <v>370</v>
      </c>
    </row>
    <row r="364" spans="19:31" x14ac:dyDescent="0.25">
      <c r="S364"/>
      <c r="AE364" s="123">
        <v>371</v>
      </c>
    </row>
    <row r="365" spans="19:31" x14ac:dyDescent="0.25">
      <c r="S365"/>
      <c r="AE365" s="123">
        <v>372</v>
      </c>
    </row>
    <row r="366" spans="19:31" x14ac:dyDescent="0.25">
      <c r="S366"/>
      <c r="AE366" s="123">
        <v>373</v>
      </c>
    </row>
    <row r="367" spans="19:31" x14ac:dyDescent="0.25">
      <c r="S367"/>
      <c r="AE367" s="123">
        <v>374</v>
      </c>
    </row>
    <row r="368" spans="19:31" x14ac:dyDescent="0.25">
      <c r="S368"/>
      <c r="AE368" s="123">
        <v>375</v>
      </c>
    </row>
    <row r="369" spans="19:31" x14ac:dyDescent="0.25">
      <c r="S369"/>
      <c r="AE369" s="123">
        <v>376</v>
      </c>
    </row>
    <row r="370" spans="19:31" x14ac:dyDescent="0.25">
      <c r="S370"/>
      <c r="AE370" s="123">
        <v>377</v>
      </c>
    </row>
    <row r="371" spans="19:31" x14ac:dyDescent="0.25">
      <c r="S371"/>
      <c r="AE371" s="123">
        <v>378</v>
      </c>
    </row>
    <row r="372" spans="19:31" x14ac:dyDescent="0.25">
      <c r="S372"/>
      <c r="AE372" s="123">
        <v>379</v>
      </c>
    </row>
    <row r="373" spans="19:31" x14ac:dyDescent="0.25">
      <c r="S373"/>
      <c r="AE373" s="123">
        <v>380</v>
      </c>
    </row>
    <row r="374" spans="19:31" x14ac:dyDescent="0.25">
      <c r="S374"/>
      <c r="AE374" s="123">
        <v>381</v>
      </c>
    </row>
    <row r="375" spans="19:31" x14ac:dyDescent="0.25">
      <c r="S375"/>
      <c r="AE375" s="123">
        <v>382</v>
      </c>
    </row>
    <row r="376" spans="19:31" x14ac:dyDescent="0.25">
      <c r="S376"/>
      <c r="AE376" s="123">
        <v>383</v>
      </c>
    </row>
    <row r="377" spans="19:31" x14ac:dyDescent="0.25">
      <c r="S377"/>
      <c r="AE377" s="123">
        <v>384</v>
      </c>
    </row>
    <row r="378" spans="19:31" x14ac:dyDescent="0.25">
      <c r="S378"/>
      <c r="AE378" s="123">
        <v>385</v>
      </c>
    </row>
    <row r="379" spans="19:31" x14ac:dyDescent="0.25">
      <c r="S379"/>
      <c r="AE379" s="123">
        <v>386</v>
      </c>
    </row>
    <row r="380" spans="19:31" x14ac:dyDescent="0.25">
      <c r="S380"/>
      <c r="AE380" s="123">
        <v>387</v>
      </c>
    </row>
    <row r="381" spans="19:31" x14ac:dyDescent="0.25">
      <c r="S381"/>
      <c r="AE381" s="123">
        <v>388</v>
      </c>
    </row>
    <row r="382" spans="19:31" x14ac:dyDescent="0.25">
      <c r="S382"/>
      <c r="AE382" s="123">
        <v>389</v>
      </c>
    </row>
    <row r="383" spans="19:31" x14ac:dyDescent="0.25">
      <c r="S383"/>
      <c r="AE383" s="123">
        <v>390</v>
      </c>
    </row>
    <row r="384" spans="19:31" x14ac:dyDescent="0.25">
      <c r="S384"/>
      <c r="AE384" s="123">
        <v>391</v>
      </c>
    </row>
    <row r="385" spans="19:31" x14ac:dyDescent="0.25">
      <c r="S385"/>
      <c r="AE385" s="123">
        <v>392</v>
      </c>
    </row>
    <row r="386" spans="19:31" x14ac:dyDescent="0.25">
      <c r="S386"/>
      <c r="AE386" s="123">
        <v>393</v>
      </c>
    </row>
    <row r="387" spans="19:31" x14ac:dyDescent="0.25">
      <c r="S387"/>
      <c r="AE387" s="123">
        <v>394</v>
      </c>
    </row>
    <row r="388" spans="19:31" x14ac:dyDescent="0.25">
      <c r="S388"/>
      <c r="AE388" s="123">
        <v>395</v>
      </c>
    </row>
    <row r="389" spans="19:31" x14ac:dyDescent="0.25">
      <c r="S389"/>
      <c r="AE389" s="123">
        <v>396</v>
      </c>
    </row>
    <row r="390" spans="19:31" x14ac:dyDescent="0.25">
      <c r="S390"/>
      <c r="AE390" s="123">
        <v>397</v>
      </c>
    </row>
    <row r="391" spans="19:31" x14ac:dyDescent="0.25">
      <c r="S391"/>
      <c r="AE391" s="123">
        <v>398</v>
      </c>
    </row>
    <row r="392" spans="19:31" x14ac:dyDescent="0.25">
      <c r="S392"/>
      <c r="AE392" s="123">
        <v>399</v>
      </c>
    </row>
    <row r="393" spans="19:31" x14ac:dyDescent="0.25">
      <c r="S393"/>
      <c r="AE393" s="123">
        <v>400</v>
      </c>
    </row>
    <row r="394" spans="19:31" x14ac:dyDescent="0.25">
      <c r="S394"/>
      <c r="AE394" s="123">
        <v>401</v>
      </c>
    </row>
    <row r="395" spans="19:31" x14ac:dyDescent="0.25">
      <c r="S395"/>
      <c r="AE395" s="123">
        <v>402</v>
      </c>
    </row>
    <row r="396" spans="19:31" x14ac:dyDescent="0.25">
      <c r="S396"/>
      <c r="AE396" s="123">
        <v>403</v>
      </c>
    </row>
    <row r="397" spans="19:31" x14ac:dyDescent="0.25">
      <c r="S397"/>
      <c r="AE397" s="123">
        <v>404</v>
      </c>
    </row>
    <row r="398" spans="19:31" x14ac:dyDescent="0.25">
      <c r="S398"/>
      <c r="AE398" s="123">
        <v>405</v>
      </c>
    </row>
    <row r="399" spans="19:31" x14ac:dyDescent="0.25">
      <c r="S399"/>
      <c r="AE399" s="123">
        <v>406</v>
      </c>
    </row>
    <row r="400" spans="19:31" x14ac:dyDescent="0.25">
      <c r="S400"/>
      <c r="AE400" s="123">
        <v>407</v>
      </c>
    </row>
    <row r="401" spans="19:31" x14ac:dyDescent="0.25">
      <c r="S401"/>
      <c r="AE401" s="123">
        <v>408</v>
      </c>
    </row>
    <row r="402" spans="19:31" x14ac:dyDescent="0.25">
      <c r="S402"/>
      <c r="AE402" s="123">
        <v>409</v>
      </c>
    </row>
    <row r="403" spans="19:31" x14ac:dyDescent="0.25">
      <c r="S403"/>
      <c r="AE403" s="123">
        <v>410</v>
      </c>
    </row>
    <row r="404" spans="19:31" x14ac:dyDescent="0.25">
      <c r="S404"/>
      <c r="AE404" s="123">
        <v>411</v>
      </c>
    </row>
    <row r="405" spans="19:31" x14ac:dyDescent="0.25">
      <c r="S405"/>
      <c r="AE405" s="123">
        <v>412</v>
      </c>
    </row>
    <row r="406" spans="19:31" x14ac:dyDescent="0.25">
      <c r="S406"/>
      <c r="AE406" s="123">
        <v>413</v>
      </c>
    </row>
    <row r="407" spans="19:31" x14ac:dyDescent="0.25">
      <c r="S407"/>
      <c r="AE407" s="123">
        <v>414</v>
      </c>
    </row>
    <row r="408" spans="19:31" x14ac:dyDescent="0.25">
      <c r="S408"/>
      <c r="AE408" s="123">
        <v>415</v>
      </c>
    </row>
    <row r="409" spans="19:31" x14ac:dyDescent="0.25">
      <c r="S409"/>
      <c r="AE409" s="123">
        <v>416</v>
      </c>
    </row>
    <row r="410" spans="19:31" x14ac:dyDescent="0.25">
      <c r="S410"/>
      <c r="AE410" s="123">
        <v>417</v>
      </c>
    </row>
    <row r="411" spans="19:31" x14ac:dyDescent="0.25">
      <c r="S411"/>
      <c r="AE411" s="123">
        <v>418</v>
      </c>
    </row>
    <row r="412" spans="19:31" x14ac:dyDescent="0.25">
      <c r="S412"/>
      <c r="AE412" s="123">
        <v>419</v>
      </c>
    </row>
    <row r="413" spans="19:31" x14ac:dyDescent="0.25">
      <c r="S413"/>
      <c r="AE413" s="123">
        <v>420</v>
      </c>
    </row>
    <row r="414" spans="19:31" x14ac:dyDescent="0.25">
      <c r="S414"/>
      <c r="AE414" s="123">
        <v>421</v>
      </c>
    </row>
    <row r="415" spans="19:31" x14ac:dyDescent="0.25">
      <c r="S415"/>
      <c r="AE415" s="123">
        <v>422</v>
      </c>
    </row>
    <row r="416" spans="19:31" x14ac:dyDescent="0.25">
      <c r="S416"/>
      <c r="AE416" s="123">
        <v>423</v>
      </c>
    </row>
    <row r="417" spans="19:31" x14ac:dyDescent="0.25">
      <c r="S417"/>
      <c r="AE417" s="123">
        <v>424</v>
      </c>
    </row>
    <row r="418" spans="19:31" x14ac:dyDescent="0.25">
      <c r="S418"/>
      <c r="AE418" s="123">
        <v>425</v>
      </c>
    </row>
    <row r="419" spans="19:31" x14ac:dyDescent="0.25">
      <c r="S419"/>
      <c r="AE419" s="123">
        <v>426</v>
      </c>
    </row>
    <row r="420" spans="19:31" x14ac:dyDescent="0.25">
      <c r="S420"/>
      <c r="AE420" s="123">
        <v>427</v>
      </c>
    </row>
    <row r="421" spans="19:31" x14ac:dyDescent="0.25">
      <c r="S421"/>
      <c r="AE421" s="123">
        <v>428</v>
      </c>
    </row>
    <row r="422" spans="19:31" x14ac:dyDescent="0.25">
      <c r="S422"/>
      <c r="AE422" s="123">
        <v>429</v>
      </c>
    </row>
    <row r="423" spans="19:31" x14ac:dyDescent="0.25">
      <c r="S423"/>
      <c r="AE423" s="123">
        <v>430</v>
      </c>
    </row>
    <row r="424" spans="19:31" x14ac:dyDescent="0.25">
      <c r="S424"/>
      <c r="AE424" s="123">
        <v>431</v>
      </c>
    </row>
    <row r="425" spans="19:31" x14ac:dyDescent="0.25">
      <c r="S425"/>
      <c r="AE425" s="123">
        <v>432</v>
      </c>
    </row>
    <row r="426" spans="19:31" x14ac:dyDescent="0.25">
      <c r="S426"/>
      <c r="AE426" s="123">
        <v>433</v>
      </c>
    </row>
    <row r="427" spans="19:31" x14ac:dyDescent="0.25">
      <c r="S427"/>
      <c r="AE427" s="123">
        <v>434</v>
      </c>
    </row>
    <row r="428" spans="19:31" x14ac:dyDescent="0.25">
      <c r="S428"/>
      <c r="AE428" s="123">
        <v>435</v>
      </c>
    </row>
    <row r="429" spans="19:31" x14ac:dyDescent="0.25">
      <c r="S429"/>
      <c r="AE429" s="123">
        <v>436</v>
      </c>
    </row>
    <row r="430" spans="19:31" x14ac:dyDescent="0.25">
      <c r="S430"/>
      <c r="AE430" s="123">
        <v>437</v>
      </c>
    </row>
    <row r="431" spans="19:31" x14ac:dyDescent="0.25">
      <c r="S431"/>
      <c r="AE431" s="123">
        <v>438</v>
      </c>
    </row>
    <row r="432" spans="19:31" x14ac:dyDescent="0.25">
      <c r="S432"/>
      <c r="AE432" s="123">
        <v>439</v>
      </c>
    </row>
    <row r="433" spans="19:31" x14ac:dyDescent="0.25">
      <c r="S433"/>
      <c r="AE433" s="123">
        <v>440</v>
      </c>
    </row>
    <row r="434" spans="19:31" x14ac:dyDescent="0.25">
      <c r="S434"/>
      <c r="AE434" s="123">
        <v>441</v>
      </c>
    </row>
    <row r="435" spans="19:31" x14ac:dyDescent="0.25">
      <c r="S435"/>
      <c r="AE435" s="123">
        <v>442</v>
      </c>
    </row>
    <row r="436" spans="19:31" x14ac:dyDescent="0.25">
      <c r="S436"/>
      <c r="AE436" s="123">
        <v>443</v>
      </c>
    </row>
    <row r="437" spans="19:31" x14ac:dyDescent="0.25">
      <c r="S437"/>
      <c r="AE437" s="123">
        <v>444</v>
      </c>
    </row>
    <row r="438" spans="19:31" x14ac:dyDescent="0.25">
      <c r="S438"/>
      <c r="AE438" s="123">
        <v>445</v>
      </c>
    </row>
    <row r="439" spans="19:31" x14ac:dyDescent="0.25">
      <c r="S439"/>
      <c r="AE439" s="123">
        <v>446</v>
      </c>
    </row>
    <row r="440" spans="19:31" x14ac:dyDescent="0.25">
      <c r="S440"/>
      <c r="AE440" s="123">
        <v>447</v>
      </c>
    </row>
    <row r="441" spans="19:31" x14ac:dyDescent="0.25">
      <c r="S441"/>
      <c r="AE441" s="123">
        <v>448</v>
      </c>
    </row>
    <row r="442" spans="19:31" x14ac:dyDescent="0.25">
      <c r="S442"/>
      <c r="AE442" s="123">
        <v>449</v>
      </c>
    </row>
    <row r="443" spans="19:31" x14ac:dyDescent="0.25">
      <c r="S443"/>
      <c r="AE443" s="123">
        <v>450</v>
      </c>
    </row>
    <row r="444" spans="19:31" x14ac:dyDescent="0.25">
      <c r="S444"/>
      <c r="AE444" s="123">
        <v>451</v>
      </c>
    </row>
    <row r="445" spans="19:31" x14ac:dyDescent="0.25">
      <c r="S445"/>
      <c r="AE445" s="123">
        <v>452</v>
      </c>
    </row>
    <row r="446" spans="19:31" x14ac:dyDescent="0.25">
      <c r="S446"/>
      <c r="AE446" s="123">
        <v>453</v>
      </c>
    </row>
    <row r="447" spans="19:31" x14ac:dyDescent="0.25">
      <c r="S447"/>
      <c r="AE447" s="123">
        <v>454</v>
      </c>
    </row>
    <row r="448" spans="19:31" x14ac:dyDescent="0.25">
      <c r="S448"/>
      <c r="AE448" s="123">
        <v>455</v>
      </c>
    </row>
    <row r="449" spans="19:31" x14ac:dyDescent="0.25">
      <c r="S449"/>
      <c r="AE449" s="123">
        <v>456</v>
      </c>
    </row>
    <row r="450" spans="19:31" x14ac:dyDescent="0.25">
      <c r="S450"/>
      <c r="AE450" s="123">
        <v>457</v>
      </c>
    </row>
    <row r="451" spans="19:31" x14ac:dyDescent="0.25">
      <c r="S451"/>
      <c r="AE451" s="123">
        <v>458</v>
      </c>
    </row>
    <row r="452" spans="19:31" x14ac:dyDescent="0.25">
      <c r="S452"/>
      <c r="AE452" s="123">
        <v>459</v>
      </c>
    </row>
    <row r="453" spans="19:31" x14ac:dyDescent="0.25">
      <c r="S453"/>
      <c r="AE453" s="123">
        <v>460</v>
      </c>
    </row>
    <row r="454" spans="19:31" x14ac:dyDescent="0.25">
      <c r="S454"/>
      <c r="AE454" s="123">
        <v>461</v>
      </c>
    </row>
    <row r="455" spans="19:31" x14ac:dyDescent="0.25">
      <c r="S455"/>
      <c r="AE455" s="123">
        <v>462</v>
      </c>
    </row>
    <row r="456" spans="19:31" x14ac:dyDescent="0.25">
      <c r="S456"/>
      <c r="AE456" s="123">
        <v>463</v>
      </c>
    </row>
    <row r="457" spans="19:31" x14ac:dyDescent="0.25">
      <c r="S457"/>
      <c r="AE457" s="123">
        <v>464</v>
      </c>
    </row>
    <row r="458" spans="19:31" x14ac:dyDescent="0.25">
      <c r="S458"/>
      <c r="AE458" s="123">
        <v>465</v>
      </c>
    </row>
    <row r="459" spans="19:31" x14ac:dyDescent="0.25">
      <c r="S459"/>
      <c r="AE459" s="123">
        <v>466</v>
      </c>
    </row>
    <row r="460" spans="19:31" x14ac:dyDescent="0.25">
      <c r="S460"/>
      <c r="AE460" s="123">
        <v>467</v>
      </c>
    </row>
    <row r="461" spans="19:31" x14ac:dyDescent="0.25">
      <c r="S461"/>
      <c r="AE461" s="123">
        <v>468</v>
      </c>
    </row>
    <row r="462" spans="19:31" x14ac:dyDescent="0.25">
      <c r="S462"/>
      <c r="AE462" s="123">
        <v>469</v>
      </c>
    </row>
    <row r="463" spans="19:31" x14ac:dyDescent="0.25">
      <c r="S463"/>
      <c r="AE463" s="123">
        <v>470</v>
      </c>
    </row>
    <row r="464" spans="19:31" x14ac:dyDescent="0.25">
      <c r="S464"/>
      <c r="AE464" s="123">
        <v>471</v>
      </c>
    </row>
    <row r="465" spans="19:31" x14ac:dyDescent="0.25">
      <c r="S465"/>
      <c r="AE465" s="123">
        <v>472</v>
      </c>
    </row>
    <row r="466" spans="19:31" x14ac:dyDescent="0.25">
      <c r="S466"/>
      <c r="AE466" s="123">
        <v>473</v>
      </c>
    </row>
    <row r="467" spans="19:31" x14ac:dyDescent="0.25">
      <c r="S467"/>
      <c r="AE467" s="123">
        <v>474</v>
      </c>
    </row>
    <row r="468" spans="19:31" x14ac:dyDescent="0.25">
      <c r="S468"/>
      <c r="AE468" s="123">
        <v>475</v>
      </c>
    </row>
    <row r="469" spans="19:31" x14ac:dyDescent="0.25">
      <c r="S469"/>
      <c r="AE469" s="123">
        <v>476</v>
      </c>
    </row>
    <row r="470" spans="19:31" x14ac:dyDescent="0.25">
      <c r="S470"/>
      <c r="AE470" s="123">
        <v>477</v>
      </c>
    </row>
    <row r="471" spans="19:31" x14ac:dyDescent="0.25">
      <c r="S471"/>
      <c r="AE471" s="123">
        <v>478</v>
      </c>
    </row>
    <row r="472" spans="19:31" x14ac:dyDescent="0.25">
      <c r="S472"/>
      <c r="AE472" s="123">
        <v>479</v>
      </c>
    </row>
    <row r="473" spans="19:31" x14ac:dyDescent="0.25">
      <c r="S473"/>
      <c r="AE473" s="123">
        <v>480</v>
      </c>
    </row>
    <row r="474" spans="19:31" x14ac:dyDescent="0.25">
      <c r="S474"/>
      <c r="AE474" s="123">
        <v>481</v>
      </c>
    </row>
    <row r="475" spans="19:31" x14ac:dyDescent="0.25">
      <c r="S475"/>
      <c r="AE475" s="123">
        <v>482</v>
      </c>
    </row>
    <row r="476" spans="19:31" x14ac:dyDescent="0.25">
      <c r="S476"/>
      <c r="AE476" s="123">
        <v>483</v>
      </c>
    </row>
    <row r="477" spans="19:31" x14ac:dyDescent="0.25">
      <c r="S477"/>
      <c r="AE477" s="123">
        <v>484</v>
      </c>
    </row>
    <row r="478" spans="19:31" x14ac:dyDescent="0.25">
      <c r="S478"/>
      <c r="AE478" s="123">
        <v>485</v>
      </c>
    </row>
    <row r="479" spans="19:31" x14ac:dyDescent="0.25">
      <c r="S479"/>
      <c r="AE479" s="123">
        <v>486</v>
      </c>
    </row>
    <row r="480" spans="19:31" x14ac:dyDescent="0.25">
      <c r="S480"/>
      <c r="AE480" s="123">
        <v>487</v>
      </c>
    </row>
    <row r="481" spans="19:31" x14ac:dyDescent="0.25">
      <c r="S481"/>
      <c r="AE481" s="123">
        <v>488</v>
      </c>
    </row>
    <row r="482" spans="19:31" x14ac:dyDescent="0.25">
      <c r="S482"/>
      <c r="AE482" s="123">
        <v>489</v>
      </c>
    </row>
    <row r="483" spans="19:31" x14ac:dyDescent="0.25">
      <c r="S483"/>
      <c r="AE483" s="123">
        <v>490</v>
      </c>
    </row>
    <row r="484" spans="19:31" x14ac:dyDescent="0.25">
      <c r="S484"/>
      <c r="AE484" s="123">
        <v>491</v>
      </c>
    </row>
    <row r="485" spans="19:31" x14ac:dyDescent="0.25">
      <c r="S485"/>
      <c r="AE485" s="123">
        <v>492</v>
      </c>
    </row>
    <row r="486" spans="19:31" x14ac:dyDescent="0.25">
      <c r="S486"/>
      <c r="AE486" s="123">
        <v>493</v>
      </c>
    </row>
    <row r="487" spans="19:31" x14ac:dyDescent="0.25">
      <c r="S487"/>
      <c r="AE487" s="123">
        <v>494</v>
      </c>
    </row>
    <row r="488" spans="19:31" x14ac:dyDescent="0.25">
      <c r="S488"/>
      <c r="AE488" s="123">
        <v>495</v>
      </c>
    </row>
    <row r="489" spans="19:31" x14ac:dyDescent="0.25">
      <c r="S489"/>
      <c r="AE489" s="123">
        <v>496</v>
      </c>
    </row>
    <row r="490" spans="19:31" x14ac:dyDescent="0.25">
      <c r="S490"/>
      <c r="AE490" s="123">
        <v>497</v>
      </c>
    </row>
    <row r="491" spans="19:31" x14ac:dyDescent="0.25">
      <c r="S491"/>
      <c r="AE491" s="123">
        <v>498</v>
      </c>
    </row>
    <row r="492" spans="19:31" x14ac:dyDescent="0.25">
      <c r="S492"/>
      <c r="AE492" s="123">
        <v>499</v>
      </c>
    </row>
    <row r="493" spans="19:31" x14ac:dyDescent="0.25">
      <c r="S493"/>
      <c r="AE493" s="123">
        <v>500</v>
      </c>
    </row>
    <row r="494" spans="19:31" x14ac:dyDescent="0.25">
      <c r="S494"/>
      <c r="AE494" s="123">
        <v>501</v>
      </c>
    </row>
    <row r="495" spans="19:31" x14ac:dyDescent="0.25">
      <c r="S495"/>
      <c r="AE495" s="123">
        <v>502</v>
      </c>
    </row>
    <row r="496" spans="19:31" x14ac:dyDescent="0.25">
      <c r="S496"/>
      <c r="AE496" s="123">
        <v>503</v>
      </c>
    </row>
    <row r="497" spans="19:31" x14ac:dyDescent="0.25">
      <c r="S497"/>
      <c r="AE497" s="123">
        <v>504</v>
      </c>
    </row>
    <row r="498" spans="19:31" x14ac:dyDescent="0.25">
      <c r="S498"/>
      <c r="AE498" s="123">
        <v>505</v>
      </c>
    </row>
    <row r="499" spans="19:31" x14ac:dyDescent="0.25">
      <c r="S499"/>
      <c r="AE499" s="123">
        <v>506</v>
      </c>
    </row>
    <row r="500" spans="19:31" x14ac:dyDescent="0.25">
      <c r="S500"/>
      <c r="AE500" s="123">
        <v>507</v>
      </c>
    </row>
    <row r="501" spans="19:31" x14ac:dyDescent="0.25">
      <c r="S501"/>
      <c r="AE501" s="123">
        <v>508</v>
      </c>
    </row>
    <row r="502" spans="19:31" x14ac:dyDescent="0.25">
      <c r="S502"/>
      <c r="AE502" s="123">
        <v>509</v>
      </c>
    </row>
    <row r="503" spans="19:31" x14ac:dyDescent="0.25">
      <c r="S503"/>
      <c r="AE503" s="123">
        <v>510</v>
      </c>
    </row>
    <row r="504" spans="19:31" x14ac:dyDescent="0.25">
      <c r="S504"/>
    </row>
    <row r="505" spans="19:31" x14ac:dyDescent="0.25">
      <c r="S505"/>
    </row>
    <row r="506" spans="19:31" x14ac:dyDescent="0.25">
      <c r="S506"/>
    </row>
    <row r="507" spans="19:31" x14ac:dyDescent="0.25">
      <c r="S507"/>
    </row>
    <row r="508" spans="19:31" x14ac:dyDescent="0.25">
      <c r="S508"/>
    </row>
    <row r="509" spans="19:31" x14ac:dyDescent="0.25">
      <c r="S509"/>
    </row>
    <row r="510" spans="19:31" x14ac:dyDescent="0.25">
      <c r="S510"/>
    </row>
    <row r="511" spans="19:31" x14ac:dyDescent="0.25">
      <c r="S511"/>
    </row>
    <row r="512" spans="19:31" x14ac:dyDescent="0.25">
      <c r="S512"/>
    </row>
    <row r="513" spans="19:19" x14ac:dyDescent="0.25">
      <c r="S513"/>
    </row>
    <row r="514" spans="19:19" x14ac:dyDescent="0.25">
      <c r="S514"/>
    </row>
    <row r="515" spans="19:19" x14ac:dyDescent="0.25">
      <c r="S515"/>
    </row>
    <row r="516" spans="19:19" x14ac:dyDescent="0.25">
      <c r="S516"/>
    </row>
    <row r="517" spans="19:19" x14ac:dyDescent="0.25">
      <c r="S517"/>
    </row>
    <row r="518" spans="19:19" x14ac:dyDescent="0.25">
      <c r="S518"/>
    </row>
    <row r="519" spans="19:19" x14ac:dyDescent="0.25">
      <c r="S519"/>
    </row>
    <row r="520" spans="19:19" x14ac:dyDescent="0.25">
      <c r="S520"/>
    </row>
    <row r="521" spans="19:19" x14ac:dyDescent="0.25">
      <c r="S521"/>
    </row>
    <row r="522" spans="19:19" x14ac:dyDescent="0.25">
      <c r="S522"/>
    </row>
    <row r="523" spans="19:19" x14ac:dyDescent="0.25">
      <c r="S523"/>
    </row>
    <row r="524" spans="19:19" x14ac:dyDescent="0.25">
      <c r="S524"/>
    </row>
    <row r="525" spans="19:19" x14ac:dyDescent="0.25">
      <c r="S525"/>
    </row>
    <row r="526" spans="19:19" x14ac:dyDescent="0.25">
      <c r="S526"/>
    </row>
    <row r="527" spans="19:19" x14ac:dyDescent="0.25">
      <c r="S527"/>
    </row>
    <row r="528" spans="19:19" x14ac:dyDescent="0.25">
      <c r="S528"/>
    </row>
    <row r="529" spans="19:19" x14ac:dyDescent="0.25">
      <c r="S529"/>
    </row>
    <row r="530" spans="19:19" x14ac:dyDescent="0.25">
      <c r="S530"/>
    </row>
    <row r="531" spans="19:19" x14ac:dyDescent="0.25">
      <c r="S531"/>
    </row>
    <row r="532" spans="19:19" x14ac:dyDescent="0.25">
      <c r="S532"/>
    </row>
    <row r="533" spans="19:19" x14ac:dyDescent="0.25">
      <c r="S533"/>
    </row>
    <row r="534" spans="19:19" x14ac:dyDescent="0.25">
      <c r="S534"/>
    </row>
    <row r="535" spans="19:19" x14ac:dyDescent="0.25">
      <c r="S535"/>
    </row>
    <row r="536" spans="19:19" x14ac:dyDescent="0.25">
      <c r="S536"/>
    </row>
    <row r="537" spans="19:19" x14ac:dyDescent="0.25">
      <c r="S537"/>
    </row>
    <row r="538" spans="19:19" x14ac:dyDescent="0.25">
      <c r="S538"/>
    </row>
    <row r="539" spans="19:19" x14ac:dyDescent="0.25">
      <c r="S539"/>
    </row>
    <row r="540" spans="19:19" x14ac:dyDescent="0.25">
      <c r="S540"/>
    </row>
    <row r="541" spans="19:19" x14ac:dyDescent="0.25">
      <c r="S541"/>
    </row>
    <row r="542" spans="19:19" x14ac:dyDescent="0.25">
      <c r="S542"/>
    </row>
    <row r="543" spans="19:19" x14ac:dyDescent="0.25">
      <c r="S543"/>
    </row>
    <row r="544" spans="19:19" x14ac:dyDescent="0.25">
      <c r="S544"/>
    </row>
    <row r="545" spans="19:19" x14ac:dyDescent="0.25">
      <c r="S545"/>
    </row>
    <row r="546" spans="19:19" x14ac:dyDescent="0.25">
      <c r="S546"/>
    </row>
    <row r="547" spans="19:19" x14ac:dyDescent="0.25">
      <c r="S547"/>
    </row>
    <row r="548" spans="19:19" x14ac:dyDescent="0.25">
      <c r="S548"/>
    </row>
    <row r="549" spans="19:19" x14ac:dyDescent="0.25">
      <c r="S549"/>
    </row>
    <row r="550" spans="19:19" x14ac:dyDescent="0.25">
      <c r="S550"/>
    </row>
    <row r="551" spans="19:19" x14ac:dyDescent="0.25">
      <c r="S551"/>
    </row>
    <row r="552" spans="19:19" x14ac:dyDescent="0.25">
      <c r="S552"/>
    </row>
    <row r="553" spans="19:19" x14ac:dyDescent="0.25">
      <c r="S553"/>
    </row>
    <row r="554" spans="19:19" x14ac:dyDescent="0.25">
      <c r="S554"/>
    </row>
  </sheetData>
  <sortState xmlns:xlrd2="http://schemas.microsoft.com/office/spreadsheetml/2017/richdata2" ref="AI4:AI145">
    <sortCondition ref="AI4:AI145"/>
  </sortState>
  <conditionalFormatting sqref="J1:J1048576">
    <cfRule type="duplicateValues" dxfId="10" priority="122"/>
  </conditionalFormatting>
  <conditionalFormatting sqref="O1:O40 O44:O1048576">
    <cfRule type="duplicateValues" dxfId="9" priority="4"/>
  </conditionalFormatting>
  <conditionalFormatting sqref="O41:O43">
    <cfRule type="duplicateValues" dxfId="8" priority="3"/>
  </conditionalFormatting>
  <conditionalFormatting sqref="S555:S1048576 S3:S233 S1">
    <cfRule type="duplicateValues" dxfId="7"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L511"/>
  <sheetViews>
    <sheetView tabSelected="1" topLeftCell="E1" zoomScale="80" zoomScaleNormal="80" workbookViewId="0">
      <pane ySplit="10" topLeftCell="A11" activePane="bottomLeft" state="frozen"/>
      <selection pane="bottomLeft" activeCell="J12" sqref="J12"/>
    </sheetView>
  </sheetViews>
  <sheetFormatPr defaultColWidth="9.28515625" defaultRowHeight="15" x14ac:dyDescent="0.25"/>
  <cols>
    <col min="1" max="1" width="9.28515625" style="39" hidden="1" customWidth="1"/>
    <col min="2" max="4" width="21.28515625" style="122" hidden="1" customWidth="1"/>
    <col min="5" max="5" width="11.28515625" customWidth="1"/>
    <col min="6" max="6" width="18.28515625" customWidth="1"/>
    <col min="7" max="7" width="24.28515625" customWidth="1"/>
    <col min="8" max="8" width="17.7109375" customWidth="1"/>
    <col min="9" max="9" width="39" customWidth="1"/>
    <col min="10" max="10" width="36.5703125" style="46" customWidth="1"/>
    <col min="11" max="11" width="33.28515625" style="46" customWidth="1"/>
    <col min="12" max="12" width="10.5703125" customWidth="1"/>
    <col min="13" max="13" width="11.7109375" style="61" customWidth="1"/>
    <col min="14" max="14" width="13.28515625" customWidth="1"/>
    <col min="15" max="15" width="14.42578125" style="61" customWidth="1"/>
    <col min="16" max="16" width="11.5703125" bestFit="1" customWidth="1"/>
    <col min="17" max="17" width="21" customWidth="1"/>
    <col min="18" max="18" width="20.7109375" customWidth="1"/>
    <col min="19" max="19" width="45.28515625" customWidth="1"/>
    <col min="20" max="20" width="67.28515625" customWidth="1"/>
    <col min="21" max="21" width="48.7109375" customWidth="1"/>
    <col min="22" max="22" width="27.42578125" customWidth="1"/>
    <col min="23" max="23" width="2.5703125" style="112" customWidth="1"/>
    <col min="24" max="24" width="25" style="72" bestFit="1" customWidth="1"/>
    <col min="25" max="25" width="16.28515625" style="39" customWidth="1"/>
    <col min="26" max="26" width="9.28515625" style="40"/>
    <col min="27" max="27" width="10.5703125" style="39" customWidth="1"/>
    <col min="28" max="28" width="14" style="40" customWidth="1"/>
    <col min="29" max="30" width="12.42578125" style="69" customWidth="1"/>
    <col min="31" max="31" width="9.28515625" style="39"/>
    <col min="32" max="32" width="12.7109375" style="70" customWidth="1"/>
    <col min="33" max="34" width="47.7109375" style="70" bestFit="1" customWidth="1"/>
    <col min="35" max="40" width="9.28515625" style="70"/>
    <col min="41" max="42" width="3.42578125" style="70" customWidth="1"/>
    <col min="43" max="43" width="2.5703125" style="70" customWidth="1"/>
    <col min="44" max="44" width="41.28515625" style="70" customWidth="1"/>
    <col min="45" max="45" width="11.28515625" style="76" bestFit="1" customWidth="1"/>
    <col min="46" max="46" width="11.7109375" style="70" bestFit="1" customWidth="1"/>
    <col min="47" max="47" width="2.5703125" style="70" customWidth="1"/>
    <col min="48" max="48" width="41.28515625" style="70" customWidth="1"/>
    <col min="49" max="49" width="9.7109375" style="70" bestFit="1" customWidth="1"/>
    <col min="50" max="63" width="9.28515625" style="39"/>
    <col min="64" max="64" width="9.28515625" style="70"/>
    <col min="65" max="65" width="9.28515625" style="39"/>
    <col min="66" max="78" width="9.28515625" style="69"/>
    <col min="79" max="114" width="9.28515625" style="39"/>
    <col min="115" max="116" width="9.28515625" style="40"/>
    <col min="117" max="16384" width="9.28515625" style="39"/>
  </cols>
  <sheetData>
    <row r="1" spans="1:116" x14ac:dyDescent="0.25">
      <c r="B1" s="120"/>
      <c r="C1" s="120"/>
      <c r="D1" s="120"/>
      <c r="E1" s="41"/>
      <c r="F1" s="42"/>
      <c r="G1" s="42"/>
      <c r="H1" s="41"/>
      <c r="I1" s="41"/>
      <c r="J1" s="45"/>
      <c r="K1" s="45"/>
      <c r="L1" s="42"/>
      <c r="M1" s="58"/>
      <c r="N1" s="43"/>
      <c r="O1" s="59"/>
      <c r="P1" s="257"/>
      <c r="Q1" s="47"/>
      <c r="R1" s="47"/>
      <c r="S1" s="47"/>
      <c r="T1" s="47"/>
      <c r="U1" s="47"/>
      <c r="V1" s="48"/>
      <c r="W1" s="92"/>
      <c r="X1" s="73"/>
      <c r="Y1" s="73"/>
      <c r="Z1" s="92"/>
      <c r="AA1" s="74"/>
      <c r="AB1" s="93"/>
      <c r="AC1" s="73"/>
      <c r="AD1" s="73"/>
      <c r="AE1" s="74"/>
      <c r="AF1" s="75"/>
      <c r="AG1" s="75"/>
      <c r="AH1" s="75"/>
      <c r="AI1" s="75"/>
      <c r="AJ1" s="75"/>
      <c r="AK1" s="75"/>
      <c r="AL1" s="75"/>
      <c r="AM1" s="75"/>
      <c r="AN1" s="75"/>
    </row>
    <row r="2" spans="1:116" ht="23.25" x14ac:dyDescent="0.35">
      <c r="B2" s="120"/>
      <c r="C2" s="120"/>
      <c r="D2" s="120"/>
      <c r="E2" s="42"/>
      <c r="F2" s="41"/>
      <c r="G2" s="42"/>
      <c r="H2" s="42"/>
      <c r="I2" s="42"/>
      <c r="J2" s="353" t="s">
        <v>144</v>
      </c>
      <c r="K2" s="354"/>
      <c r="L2" s="354"/>
      <c r="M2" s="354"/>
      <c r="N2" s="354"/>
      <c r="O2" s="354"/>
      <c r="P2" s="355"/>
      <c r="Q2" s="47"/>
      <c r="R2" s="47"/>
      <c r="S2" s="47"/>
      <c r="T2" s="47"/>
      <c r="U2" s="47"/>
      <c r="V2" s="49"/>
      <c r="W2" s="108"/>
      <c r="X2" s="73"/>
      <c r="Y2" s="73"/>
      <c r="Z2" s="92"/>
      <c r="AA2" s="74"/>
      <c r="AB2" s="92"/>
      <c r="AC2" s="73"/>
      <c r="AD2" s="73"/>
      <c r="AE2" s="74"/>
      <c r="AF2" s="75"/>
      <c r="AG2" s="75"/>
      <c r="AH2" s="75"/>
      <c r="AI2" s="75"/>
      <c r="AJ2" s="75"/>
      <c r="AK2" s="75"/>
      <c r="AL2" s="75"/>
      <c r="AM2" s="75"/>
    </row>
    <row r="3" spans="1:116" ht="21" x14ac:dyDescent="0.3">
      <c r="B3" s="120"/>
      <c r="C3" s="120"/>
      <c r="D3" s="120"/>
      <c r="E3" s="42"/>
      <c r="F3" s="41"/>
      <c r="G3" s="42"/>
      <c r="H3" s="42"/>
      <c r="I3" s="42"/>
      <c r="J3" s="356">
        <v>45839</v>
      </c>
      <c r="K3" s="357"/>
      <c r="L3" s="357"/>
      <c r="M3" s="357"/>
      <c r="N3" s="357"/>
      <c r="O3" s="357"/>
      <c r="P3" s="358"/>
      <c r="Q3" s="47"/>
      <c r="R3" s="47"/>
      <c r="S3" s="47"/>
      <c r="T3" s="47"/>
      <c r="U3" s="47"/>
      <c r="V3" s="50"/>
      <c r="W3" s="109"/>
      <c r="X3" s="73"/>
      <c r="Y3" s="73"/>
      <c r="Z3" s="92"/>
      <c r="AA3" s="74"/>
      <c r="AB3" s="92"/>
      <c r="AC3" s="73"/>
      <c r="AD3" s="73"/>
      <c r="AE3" s="74"/>
      <c r="AF3" s="75"/>
      <c r="AG3" s="75"/>
      <c r="AH3" s="75"/>
      <c r="AI3" s="75"/>
      <c r="AJ3" s="75"/>
      <c r="AK3" s="75"/>
      <c r="AL3" s="75"/>
      <c r="AM3" s="75"/>
    </row>
    <row r="4" spans="1:116" ht="18.75" customHeight="1" x14ac:dyDescent="0.3">
      <c r="B4" s="120"/>
      <c r="C4" s="120"/>
      <c r="D4" s="120"/>
      <c r="E4" s="42"/>
      <c r="F4" s="41"/>
      <c r="G4" s="42"/>
      <c r="H4" s="42"/>
      <c r="I4" s="42"/>
      <c r="J4" s="359" t="s">
        <v>0</v>
      </c>
      <c r="K4" s="360"/>
      <c r="L4" s="375"/>
      <c r="M4" s="376"/>
      <c r="N4" s="376"/>
      <c r="O4" s="376"/>
      <c r="P4" s="377"/>
      <c r="Q4" s="47"/>
      <c r="R4" s="47"/>
      <c r="S4" s="47"/>
      <c r="T4" s="47"/>
      <c r="U4" s="47"/>
      <c r="V4" s="50"/>
      <c r="W4" s="109"/>
      <c r="X4" s="73"/>
      <c r="Y4" s="73"/>
      <c r="Z4" s="92"/>
      <c r="AA4" s="74"/>
      <c r="AB4" s="92"/>
      <c r="AC4" s="73"/>
      <c r="AD4" s="73"/>
      <c r="AE4" s="74"/>
      <c r="AF4" s="75"/>
      <c r="AG4" s="75"/>
      <c r="AH4" s="75"/>
      <c r="AI4" s="75"/>
      <c r="AJ4" s="75"/>
      <c r="AK4" s="75"/>
      <c r="AL4" s="75"/>
      <c r="AM4" s="75"/>
    </row>
    <row r="5" spans="1:116" ht="18.75" customHeight="1" x14ac:dyDescent="0.3">
      <c r="B5" s="120"/>
      <c r="C5" s="120"/>
      <c r="D5" s="120"/>
      <c r="E5" s="42"/>
      <c r="F5" s="41"/>
      <c r="G5" s="42"/>
      <c r="H5" s="42"/>
      <c r="I5" s="42"/>
      <c r="J5" s="359"/>
      <c r="K5" s="360"/>
      <c r="L5" s="378"/>
      <c r="M5" s="376"/>
      <c r="N5" s="376"/>
      <c r="O5" s="376"/>
      <c r="P5" s="377"/>
      <c r="Q5" s="47"/>
      <c r="R5" s="47"/>
      <c r="S5" s="47"/>
      <c r="T5" s="47"/>
      <c r="U5" s="42"/>
      <c r="V5" s="50"/>
      <c r="W5" s="109"/>
      <c r="X5" s="73"/>
      <c r="Y5" s="73"/>
      <c r="Z5" s="92"/>
      <c r="AA5" s="74"/>
      <c r="AB5" s="92"/>
      <c r="AC5" s="73"/>
      <c r="AD5" s="73"/>
      <c r="AE5" s="74"/>
      <c r="AF5" s="75"/>
      <c r="AG5" s="75"/>
      <c r="AH5" s="75"/>
      <c r="AI5" s="75"/>
      <c r="AJ5" s="75"/>
      <c r="AK5" s="75"/>
      <c r="AL5" s="75"/>
      <c r="AM5" s="75"/>
    </row>
    <row r="6" spans="1:116" ht="19.5" customHeight="1" x14ac:dyDescent="0.3">
      <c r="B6" s="120"/>
      <c r="C6" s="120"/>
      <c r="D6" s="120"/>
      <c r="E6" s="42"/>
      <c r="F6" s="41"/>
      <c r="G6" s="42"/>
      <c r="H6" s="42"/>
      <c r="I6" s="42"/>
      <c r="J6" s="361" t="s">
        <v>1</v>
      </c>
      <c r="K6" s="362"/>
      <c r="L6" s="365">
        <f>SUM(L10:L509)</f>
        <v>0</v>
      </c>
      <c r="M6" s="366"/>
      <c r="N6" s="369" t="s">
        <v>2</v>
      </c>
      <c r="O6" s="371">
        <f>SUM(O10:O509)</f>
        <v>0</v>
      </c>
      <c r="P6" s="372"/>
      <c r="Q6" s="47"/>
      <c r="R6" s="47"/>
      <c r="S6" s="47"/>
      <c r="T6" s="47"/>
      <c r="U6" s="42"/>
      <c r="V6" s="50"/>
      <c r="W6" s="109"/>
      <c r="X6" s="73"/>
      <c r="Y6" s="73"/>
      <c r="Z6" s="92"/>
      <c r="AA6" s="74"/>
      <c r="AB6" s="92"/>
      <c r="AC6" s="73"/>
      <c r="AD6" s="73"/>
      <c r="AE6" s="74"/>
      <c r="AF6" s="75"/>
      <c r="AG6" s="75"/>
      <c r="AH6" s="75"/>
      <c r="AI6" s="75"/>
      <c r="AJ6" s="75"/>
      <c r="AK6" s="75"/>
      <c r="AL6" s="75"/>
      <c r="AM6" s="75"/>
    </row>
    <row r="7" spans="1:116" ht="19.5" customHeight="1" x14ac:dyDescent="0.3">
      <c r="B7" s="120"/>
      <c r="C7" s="120"/>
      <c r="D7" s="120"/>
      <c r="E7" s="42"/>
      <c r="F7" s="41"/>
      <c r="G7" s="42"/>
      <c r="H7" s="42"/>
      <c r="I7" s="42"/>
      <c r="J7" s="363"/>
      <c r="K7" s="364"/>
      <c r="L7" s="367"/>
      <c r="M7" s="368"/>
      <c r="N7" s="370"/>
      <c r="O7" s="373"/>
      <c r="P7" s="374"/>
      <c r="Q7" s="47"/>
      <c r="R7" s="47"/>
      <c r="S7" s="47"/>
      <c r="T7" s="47"/>
      <c r="U7" s="42"/>
      <c r="V7" s="50"/>
      <c r="W7" s="109"/>
      <c r="X7" s="73"/>
      <c r="Y7" s="73"/>
      <c r="Z7" s="92"/>
      <c r="AA7" s="74"/>
      <c r="AB7" s="93"/>
      <c r="AC7" s="73"/>
      <c r="AD7" s="73"/>
      <c r="AE7" s="74"/>
      <c r="AF7" s="75"/>
      <c r="AG7" s="75"/>
      <c r="AH7" s="75"/>
      <c r="AI7" s="75"/>
      <c r="AJ7" s="75"/>
      <c r="AK7" s="75"/>
      <c r="AL7" s="75"/>
      <c r="AM7" s="75"/>
      <c r="AN7" s="75"/>
    </row>
    <row r="8" spans="1:116" x14ac:dyDescent="0.25">
      <c r="B8" s="120"/>
      <c r="C8" s="120"/>
      <c r="D8" s="120"/>
      <c r="E8" s="41"/>
      <c r="F8" s="42"/>
      <c r="G8" s="42"/>
      <c r="H8" s="41"/>
      <c r="I8" s="41"/>
      <c r="J8" s="45"/>
      <c r="K8" s="45"/>
      <c r="L8" s="42"/>
      <c r="M8" s="58"/>
      <c r="N8" s="51"/>
      <c r="O8" s="59"/>
      <c r="P8" s="257"/>
      <c r="Q8" s="47"/>
      <c r="R8" s="47"/>
      <c r="S8" s="47"/>
      <c r="T8" s="47"/>
      <c r="U8" s="52"/>
      <c r="V8" s="48"/>
      <c r="W8" s="92"/>
      <c r="X8" s="106"/>
      <c r="Y8" s="106"/>
      <c r="AA8" s="106"/>
      <c r="AB8" s="106"/>
      <c r="AC8" s="106"/>
      <c r="AD8" s="106"/>
      <c r="AE8" s="106"/>
      <c r="AF8" s="75"/>
      <c r="AG8" s="75"/>
      <c r="AH8" s="75"/>
      <c r="AI8" s="75"/>
      <c r="AJ8" s="75"/>
      <c r="AK8" s="75"/>
      <c r="AL8" s="75"/>
      <c r="AM8" s="75"/>
      <c r="AN8" s="75"/>
    </row>
    <row r="9" spans="1:116" ht="18.75" x14ac:dyDescent="0.3">
      <c r="B9" s="120"/>
      <c r="C9" s="120"/>
      <c r="D9" s="120"/>
      <c r="E9" s="346" t="s">
        <v>242</v>
      </c>
      <c r="F9" s="347"/>
      <c r="G9" s="347"/>
      <c r="H9" s="348"/>
      <c r="I9" s="254" t="s">
        <v>437</v>
      </c>
      <c r="J9" s="256"/>
      <c r="K9" s="255"/>
      <c r="L9" s="254" t="s">
        <v>243</v>
      </c>
      <c r="M9" s="255"/>
      <c r="N9" s="255"/>
      <c r="O9" s="255"/>
      <c r="P9" s="256"/>
      <c r="Q9" s="209" t="s">
        <v>405</v>
      </c>
      <c r="R9" s="350" t="s">
        <v>244</v>
      </c>
      <c r="S9" s="351"/>
      <c r="T9" s="351"/>
      <c r="U9" s="352"/>
      <c r="V9" s="252" t="s">
        <v>261</v>
      </c>
      <c r="W9" s="110"/>
      <c r="X9" s="349" t="s">
        <v>241</v>
      </c>
      <c r="Y9" s="349"/>
      <c r="Z9" s="349"/>
      <c r="AA9" s="349"/>
      <c r="AB9" s="349"/>
      <c r="AC9" s="349"/>
      <c r="AD9" s="349"/>
      <c r="AE9" s="349"/>
      <c r="AF9" s="75"/>
      <c r="AG9" s="75"/>
      <c r="AH9" s="75"/>
      <c r="AI9" s="75"/>
      <c r="AJ9" s="75"/>
      <c r="AK9" s="75"/>
      <c r="AL9" s="75"/>
      <c r="AM9" s="75"/>
      <c r="AN9" s="75"/>
    </row>
    <row r="10" spans="1:116" s="193" customFormat="1" ht="66" customHeight="1" thickBot="1" x14ac:dyDescent="0.3">
      <c r="A10" s="184" t="s">
        <v>349</v>
      </c>
      <c r="B10" s="185" t="s">
        <v>353</v>
      </c>
      <c r="C10" s="185" t="s">
        <v>354</v>
      </c>
      <c r="D10" s="185" t="s">
        <v>355</v>
      </c>
      <c r="E10" s="210" t="s">
        <v>5</v>
      </c>
      <c r="F10" s="210" t="s">
        <v>6</v>
      </c>
      <c r="G10" s="210" t="s">
        <v>7</v>
      </c>
      <c r="H10" s="211" t="s">
        <v>143</v>
      </c>
      <c r="I10" s="211" t="s">
        <v>9</v>
      </c>
      <c r="J10" s="212" t="s">
        <v>10</v>
      </c>
      <c r="K10" s="212" t="s">
        <v>621</v>
      </c>
      <c r="L10" s="213" t="s">
        <v>1</v>
      </c>
      <c r="M10" s="214" t="s">
        <v>11</v>
      </c>
      <c r="N10" s="215" t="s">
        <v>12</v>
      </c>
      <c r="O10" s="214" t="s">
        <v>13</v>
      </c>
      <c r="P10" s="216" t="s">
        <v>14</v>
      </c>
      <c r="Q10" s="217" t="s">
        <v>406</v>
      </c>
      <c r="R10" s="218" t="s">
        <v>458</v>
      </c>
      <c r="S10" s="218" t="s">
        <v>227</v>
      </c>
      <c r="T10" s="219" t="s">
        <v>229</v>
      </c>
      <c r="U10" s="218" t="s">
        <v>228</v>
      </c>
      <c r="V10" s="220" t="s">
        <v>18</v>
      </c>
      <c r="W10" s="111"/>
      <c r="X10" s="186" t="s">
        <v>246</v>
      </c>
      <c r="Y10" s="187" t="s">
        <v>271</v>
      </c>
      <c r="Z10" s="187" t="s">
        <v>236</v>
      </c>
      <c r="AA10" s="188" t="s">
        <v>240</v>
      </c>
      <c r="AB10" s="189" t="s">
        <v>238</v>
      </c>
      <c r="AC10" s="187" t="s">
        <v>239</v>
      </c>
      <c r="AD10" s="187" t="s">
        <v>228</v>
      </c>
      <c r="AE10" s="187" t="s">
        <v>237</v>
      </c>
      <c r="AF10" s="190"/>
      <c r="AG10" s="190"/>
      <c r="AH10" s="190"/>
      <c r="AI10" s="190"/>
      <c r="AJ10" s="190"/>
      <c r="AK10" s="190"/>
      <c r="AL10" s="190"/>
      <c r="AM10" s="190"/>
      <c r="AN10" s="190"/>
      <c r="AO10" s="191"/>
      <c r="AP10" s="191"/>
      <c r="AQ10" s="191"/>
      <c r="AR10" s="191"/>
      <c r="AS10" s="192"/>
      <c r="AT10" s="191"/>
      <c r="AU10" s="191"/>
      <c r="AV10" s="191"/>
      <c r="AW10" s="191"/>
      <c r="BL10" s="191"/>
      <c r="BN10" s="194" t="s">
        <v>5</v>
      </c>
      <c r="BO10" s="194" t="s">
        <v>6</v>
      </c>
      <c r="BP10" s="194" t="s">
        <v>7</v>
      </c>
      <c r="BQ10" s="194" t="s">
        <v>143</v>
      </c>
      <c r="BR10" s="194" t="s">
        <v>9</v>
      </c>
      <c r="BS10" s="194" t="s">
        <v>10</v>
      </c>
      <c r="BT10" s="194" t="s">
        <v>1</v>
      </c>
      <c r="BU10" s="194" t="s">
        <v>11</v>
      </c>
      <c r="BV10" s="194" t="s">
        <v>12</v>
      </c>
      <c r="BW10" s="194" t="s">
        <v>13</v>
      </c>
      <c r="BX10" s="194" t="s">
        <v>14</v>
      </c>
      <c r="BY10" s="194" t="s">
        <v>142</v>
      </c>
      <c r="BZ10" s="194" t="s">
        <v>18</v>
      </c>
      <c r="CA10" s="195"/>
      <c r="CN10" s="193" t="s">
        <v>5</v>
      </c>
      <c r="CO10" s="193" t="s">
        <v>6</v>
      </c>
      <c r="CP10" s="193" t="s">
        <v>7</v>
      </c>
      <c r="CQ10" s="193" t="s">
        <v>143</v>
      </c>
      <c r="CR10" s="193" t="s">
        <v>9</v>
      </c>
      <c r="CS10" s="193" t="s">
        <v>10</v>
      </c>
      <c r="CT10" s="193" t="s">
        <v>1</v>
      </c>
      <c r="CU10" s="193" t="s">
        <v>11</v>
      </c>
      <c r="CV10" s="193" t="s">
        <v>12</v>
      </c>
      <c r="CW10" s="193" t="s">
        <v>13</v>
      </c>
      <c r="CX10" s="193" t="s">
        <v>14</v>
      </c>
      <c r="CY10" s="193" t="s">
        <v>142</v>
      </c>
      <c r="CZ10" s="193" t="s">
        <v>18</v>
      </c>
      <c r="DK10" s="196"/>
      <c r="DL10" s="196"/>
    </row>
    <row r="11" spans="1:116" ht="20.100000000000001" customHeight="1" x14ac:dyDescent="0.25">
      <c r="A11" s="85">
        <f>ROW()</f>
        <v>11</v>
      </c>
      <c r="B11" s="129">
        <f>IF(H11&gt;0,1,0)</f>
        <v>0</v>
      </c>
      <c r="C11" s="129" t="str">
        <f t="shared" ref="C11:C74" si="0">IF(R11="Yes",B11,"")</f>
        <v/>
      </c>
      <c r="D11" s="129" t="str">
        <f>IF(C11="","",COUNTIFS(C$11:C11,"&gt;0"))</f>
        <v/>
      </c>
      <c r="E11" s="53"/>
      <c r="F11" s="54"/>
      <c r="G11" s="54"/>
      <c r="H11" s="53"/>
      <c r="I11" s="168"/>
      <c r="J11" s="64"/>
      <c r="K11" s="261"/>
      <c r="L11" s="259"/>
      <c r="M11" s="171" t="str">
        <f>IFERROR(VLOOKUP(J11,Lists!J$4:K$725,2,FALSE),"")</f>
        <v/>
      </c>
      <c r="N11" s="66" t="str">
        <f>IFERROR(VLOOKUP(J11,Lists!J$4:L$725,3,FALSE),"")</f>
        <v/>
      </c>
      <c r="O11" s="65" t="str">
        <f t="shared" ref="O11:O42" si="1">IF(L11&gt;0,L11*M11,"")</f>
        <v/>
      </c>
      <c r="P11" s="62"/>
      <c r="Q11" s="169"/>
      <c r="R11" s="89"/>
      <c r="S11" s="97"/>
      <c r="T11" s="53"/>
      <c r="U11" s="89"/>
      <c r="V11" s="96"/>
      <c r="W11" s="107"/>
      <c r="X11" s="81" t="str">
        <f>IFERROR(VLOOKUP(I11,Lists!A$4:B$11,2,FALSE),"")</f>
        <v/>
      </c>
      <c r="Y11" s="81" t="str">
        <f>IFERROR(VLOOKUP(#REF!,Lists!A$12:B$45,2,FALSE),"")</f>
        <v/>
      </c>
      <c r="Z11" s="85" t="str">
        <f t="shared" ref="Z11:Z74" si="2">IF(L11&lt;&gt;0,IF(P11="","P",""),"")</f>
        <v/>
      </c>
      <c r="AA11" s="95" t="str">
        <f t="shared" ref="AA11:AA74" si="3">IF(L11&lt;&gt;0,IF(P11&lt;&gt;0,IF(R11="","P",""),"P"),"")</f>
        <v/>
      </c>
      <c r="AB11" s="95" t="str">
        <f>IF(L11&lt;&gt;0,IF(R11="Yes",IF(#REF!="","P",""),""),"")</f>
        <v/>
      </c>
      <c r="AC11" s="95" t="str">
        <f t="shared" ref="AC11:AC74" si="4">IF(L11&lt;&gt;0,IF(R11="Yes",IF(S11="","P",""),""),"")</f>
        <v/>
      </c>
      <c r="AD11" s="95" t="str">
        <f t="shared" ref="AD11:AD74" si="5">IF(L11&lt;&gt;0,IF(R11="Yes",IF(U11="","P",""),""),"")</f>
        <v/>
      </c>
      <c r="AE11" s="95" t="str">
        <f t="shared" ref="AE11:AE74" si="6">IF(L11&lt;&gt;0,IF(S11="No - Never began",IF(T11="","P",""),""),"")</f>
        <v/>
      </c>
      <c r="AH11" s="77"/>
      <c r="AI11" s="77"/>
      <c r="AK11" s="77"/>
      <c r="AL11" s="77"/>
      <c r="AM11" s="77"/>
      <c r="BN11" s="69" t="str">
        <f t="shared" ref="BN11:BN74" si="7">IF($P11&gt;0,IF(E11="","P",""),"")</f>
        <v/>
      </c>
      <c r="BO11" s="69" t="str">
        <f t="shared" ref="BO11:BO74" si="8">IF($P11&gt;0,IF(F11="","P",""),"")</f>
        <v/>
      </c>
      <c r="BP11" s="69" t="str">
        <f t="shared" ref="BP11:BP74" si="9">IF($P11&gt;0,IF(G11="","P",""),"")</f>
        <v/>
      </c>
      <c r="BQ11" s="69" t="str">
        <f t="shared" ref="BQ11:BQ74" si="10">IF($P11&gt;0,IF(H11="","P",""),"")</f>
        <v/>
      </c>
      <c r="BT11" s="69" t="str">
        <f t="shared" ref="BT11:BT74" si="11">IF($P11&gt;0,IF(L11=0,"P",""),"")</f>
        <v/>
      </c>
    </row>
    <row r="12" spans="1:116" ht="20.100000000000001" customHeight="1" x14ac:dyDescent="0.25">
      <c r="A12" s="85">
        <f>ROW()</f>
        <v>12</v>
      </c>
      <c r="B12" s="129" t="str">
        <f t="shared" ref="B12:B75" si="12">IF(H12&gt;0,IF(H12&amp;J12=H11&amp;J11,B11,B11+1),"")</f>
        <v/>
      </c>
      <c r="C12" s="129" t="str">
        <f t="shared" si="0"/>
        <v/>
      </c>
      <c r="D12" s="129" t="str">
        <f>IF(C12="","",COUNTIFS(C$11:C12,"&gt;0"))</f>
        <v/>
      </c>
      <c r="E12" s="53"/>
      <c r="F12" s="54"/>
      <c r="G12" s="54"/>
      <c r="H12" s="53"/>
      <c r="I12" s="168"/>
      <c r="J12" s="64"/>
      <c r="K12" s="261"/>
      <c r="L12" s="259">
        <v>0</v>
      </c>
      <c r="M12" s="171" t="str">
        <f>IFERROR(VLOOKUP(J12,Lists!J$4:K$725,2,FALSE),"")</f>
        <v/>
      </c>
      <c r="N12" s="66" t="str">
        <f>IFERROR(VLOOKUP(J12,Lists!J$4:L$725,3,FALSE),"")</f>
        <v/>
      </c>
      <c r="O12" s="67" t="str">
        <f t="shared" si="1"/>
        <v/>
      </c>
      <c r="P12" s="62"/>
      <c r="Q12" s="169"/>
      <c r="R12" s="89"/>
      <c r="S12" s="97"/>
      <c r="T12" s="53"/>
      <c r="U12" s="89"/>
      <c r="V12" s="98"/>
      <c r="W12" s="107"/>
      <c r="X12" s="81" t="str">
        <f>IFERROR(VLOOKUP(I12,Lists!A$4:B$11,2,FALSE),"")</f>
        <v/>
      </c>
      <c r="Y12" s="81"/>
      <c r="Z12" s="85" t="str">
        <f t="shared" si="2"/>
        <v/>
      </c>
      <c r="AA12" s="95" t="str">
        <f t="shared" si="3"/>
        <v/>
      </c>
      <c r="AB12" s="95" t="str">
        <f>IF(L12&lt;&gt;0,IF(R12="Yes",IF(#REF!="","P",""),""),"")</f>
        <v/>
      </c>
      <c r="AC12" s="95" t="str">
        <f t="shared" si="4"/>
        <v/>
      </c>
      <c r="AD12" s="95" t="str">
        <f t="shared" si="5"/>
        <v/>
      </c>
      <c r="AE12" s="95" t="str">
        <f t="shared" si="6"/>
        <v/>
      </c>
      <c r="AI12" s="77"/>
      <c r="AK12" s="77"/>
      <c r="AL12" s="77"/>
      <c r="AM12" s="77"/>
      <c r="BN12" s="69" t="str">
        <f t="shared" si="7"/>
        <v/>
      </c>
      <c r="BO12" s="69" t="str">
        <f t="shared" si="8"/>
        <v/>
      </c>
      <c r="BP12" s="69" t="str">
        <f t="shared" si="9"/>
        <v/>
      </c>
      <c r="BQ12" s="69" t="str">
        <f t="shared" si="10"/>
        <v/>
      </c>
      <c r="BT12" s="69" t="str">
        <f t="shared" si="11"/>
        <v/>
      </c>
      <c r="CX12" s="39" t="str">
        <f t="shared" ref="CX12:CX75" si="13">IF(L12&lt;&gt;0,IF(P12="","P",""),"")</f>
        <v/>
      </c>
    </row>
    <row r="13" spans="1:116" ht="20.100000000000001" customHeight="1" x14ac:dyDescent="0.25">
      <c r="A13" s="85">
        <f>ROW()</f>
        <v>13</v>
      </c>
      <c r="B13" s="129" t="str">
        <f t="shared" si="12"/>
        <v/>
      </c>
      <c r="C13" s="129" t="str">
        <f t="shared" si="0"/>
        <v/>
      </c>
      <c r="D13" s="129" t="str">
        <f>IF(C13="","",COUNTIFS(C$11:C13,"&gt;0"))</f>
        <v/>
      </c>
      <c r="E13" s="53"/>
      <c r="F13" s="54"/>
      <c r="G13" s="54"/>
      <c r="H13" s="53"/>
      <c r="I13" s="168"/>
      <c r="J13" s="64"/>
      <c r="K13" s="261"/>
      <c r="L13" s="259">
        <v>0</v>
      </c>
      <c r="M13" s="171" t="str">
        <f>IFERROR(VLOOKUP(J13,Lists!J$4:K$725,2,FALSE),"")</f>
        <v/>
      </c>
      <c r="N13" s="66" t="str">
        <f>IFERROR(VLOOKUP(J13,Lists!J$4:L$725,3,FALSE),"")</f>
        <v/>
      </c>
      <c r="O13" s="67" t="str">
        <f t="shared" si="1"/>
        <v/>
      </c>
      <c r="P13" s="62"/>
      <c r="Q13" s="169"/>
      <c r="R13" s="89"/>
      <c r="S13" s="97"/>
      <c r="T13" s="53"/>
      <c r="U13" s="89"/>
      <c r="V13" s="98"/>
      <c r="W13" s="107"/>
      <c r="X13" s="81" t="str">
        <f>IFERROR(VLOOKUP(I13,Lists!A$4:B$11,2,FALSE),"")</f>
        <v/>
      </c>
      <c r="Y13" s="81" t="str">
        <f>IFERROR(VLOOKUP(#REF!,Lists!A$12:B$45,2,FALSE),"")</f>
        <v/>
      </c>
      <c r="Z13" s="85" t="str">
        <f t="shared" si="2"/>
        <v/>
      </c>
      <c r="AA13" s="95" t="str">
        <f t="shared" si="3"/>
        <v/>
      </c>
      <c r="AB13" s="95" t="str">
        <f>IF(L13&lt;&gt;0,IF(R13="Yes",IF(#REF!="","P",""),""),"")</f>
        <v/>
      </c>
      <c r="AC13" s="95" t="str">
        <f t="shared" si="4"/>
        <v/>
      </c>
      <c r="AD13" s="95" t="str">
        <f t="shared" si="5"/>
        <v/>
      </c>
      <c r="AE13" s="95" t="str">
        <f t="shared" si="6"/>
        <v/>
      </c>
      <c r="AI13" s="77"/>
      <c r="AK13" s="77"/>
      <c r="AL13" s="77"/>
      <c r="AM13" s="77"/>
      <c r="AW13" s="76"/>
      <c r="BN13" s="69" t="str">
        <f t="shared" si="7"/>
        <v/>
      </c>
      <c r="BO13" s="69" t="str">
        <f t="shared" si="8"/>
        <v/>
      </c>
      <c r="BP13" s="69" t="str">
        <f t="shared" si="9"/>
        <v/>
      </c>
      <c r="BQ13" s="69" t="str">
        <f t="shared" si="10"/>
        <v/>
      </c>
      <c r="BT13" s="69" t="str">
        <f t="shared" si="11"/>
        <v/>
      </c>
      <c r="CX13" s="39" t="str">
        <f t="shared" si="13"/>
        <v/>
      </c>
    </row>
    <row r="14" spans="1:116" ht="20.100000000000001" customHeight="1" x14ac:dyDescent="0.25">
      <c r="A14" s="85">
        <f>ROW()</f>
        <v>14</v>
      </c>
      <c r="B14" s="129" t="str">
        <f t="shared" si="12"/>
        <v/>
      </c>
      <c r="C14" s="129" t="str">
        <f t="shared" si="0"/>
        <v/>
      </c>
      <c r="D14" s="129" t="str">
        <f>IF(C14="","",COUNTIFS(C$11:C14,"&gt;0"))</f>
        <v/>
      </c>
      <c r="E14" s="53"/>
      <c r="F14" s="54"/>
      <c r="G14" s="54"/>
      <c r="H14" s="53"/>
      <c r="I14" s="168"/>
      <c r="J14" s="64"/>
      <c r="K14" s="261"/>
      <c r="L14" s="259">
        <v>0</v>
      </c>
      <c r="M14" s="171" t="str">
        <f>IFERROR(VLOOKUP(J14,Lists!J$4:K$725,2,FALSE),"")</f>
        <v/>
      </c>
      <c r="N14" s="66" t="str">
        <f>IFERROR(VLOOKUP(J14,Lists!J$4:L$725,3,FALSE),"")</f>
        <v/>
      </c>
      <c r="O14" s="67" t="str">
        <f t="shared" si="1"/>
        <v/>
      </c>
      <c r="P14" s="62"/>
      <c r="Q14" s="169"/>
      <c r="R14" s="89"/>
      <c r="S14" s="97"/>
      <c r="T14" s="53"/>
      <c r="U14" s="89"/>
      <c r="V14" s="98"/>
      <c r="W14" s="107"/>
      <c r="X14" s="81" t="str">
        <f>IFERROR(VLOOKUP(I14,Lists!A$4:B$11,2,FALSE),"")</f>
        <v/>
      </c>
      <c r="Y14" s="81" t="str">
        <f>IFERROR(VLOOKUP(#REF!,Lists!A$12:B$45,2,FALSE),"")</f>
        <v/>
      </c>
      <c r="Z14" s="85" t="str">
        <f t="shared" si="2"/>
        <v/>
      </c>
      <c r="AA14" s="95" t="str">
        <f t="shared" si="3"/>
        <v/>
      </c>
      <c r="AB14" s="95" t="str">
        <f>IF(L14&lt;&gt;0,IF(R14="Yes",IF(#REF!="","P",""),""),"")</f>
        <v/>
      </c>
      <c r="AC14" s="95" t="str">
        <f t="shared" si="4"/>
        <v/>
      </c>
      <c r="AD14" s="95" t="str">
        <f t="shared" si="5"/>
        <v/>
      </c>
      <c r="AE14" s="95" t="str">
        <f t="shared" si="6"/>
        <v/>
      </c>
      <c r="AI14" s="77"/>
      <c r="AK14" s="77"/>
      <c r="AL14" s="77"/>
      <c r="AM14" s="77"/>
      <c r="AW14" s="79"/>
      <c r="BN14" s="69" t="str">
        <f t="shared" si="7"/>
        <v/>
      </c>
      <c r="BO14" s="69" t="str">
        <f t="shared" si="8"/>
        <v/>
      </c>
      <c r="BP14" s="69" t="str">
        <f t="shared" si="9"/>
        <v/>
      </c>
      <c r="BQ14" s="69" t="str">
        <f t="shared" si="10"/>
        <v/>
      </c>
      <c r="BT14" s="69" t="str">
        <f t="shared" si="11"/>
        <v/>
      </c>
      <c r="CX14" s="39" t="str">
        <f t="shared" si="13"/>
        <v/>
      </c>
    </row>
    <row r="15" spans="1:116" ht="20.100000000000001" customHeight="1" x14ac:dyDescent="0.25">
      <c r="A15" s="85">
        <f>ROW()</f>
        <v>15</v>
      </c>
      <c r="B15" s="129" t="str">
        <f t="shared" si="12"/>
        <v/>
      </c>
      <c r="C15" s="129" t="str">
        <f t="shared" si="0"/>
        <v/>
      </c>
      <c r="D15" s="129" t="str">
        <f>IF(C15="","",COUNTIFS(C$11:C15,"&gt;0"))</f>
        <v/>
      </c>
      <c r="E15" s="53"/>
      <c r="F15" s="54"/>
      <c r="G15" s="54"/>
      <c r="H15" s="53"/>
      <c r="I15" s="168"/>
      <c r="J15" s="64"/>
      <c r="K15" s="261"/>
      <c r="L15" s="259">
        <v>0</v>
      </c>
      <c r="M15" s="171" t="str">
        <f>IFERROR(VLOOKUP(J15,Lists!J$4:K$725,2,FALSE),"")</f>
        <v/>
      </c>
      <c r="N15" s="66" t="str">
        <f>IFERROR(VLOOKUP(J15,Lists!J$4:L$725,3,FALSE),"")</f>
        <v/>
      </c>
      <c r="O15" s="67" t="str">
        <f t="shared" si="1"/>
        <v/>
      </c>
      <c r="P15" s="62"/>
      <c r="Q15" s="169"/>
      <c r="R15" s="89"/>
      <c r="S15" s="97"/>
      <c r="T15" s="53"/>
      <c r="U15" s="89"/>
      <c r="V15" s="98"/>
      <c r="W15" s="107"/>
      <c r="X15" s="81" t="str">
        <f>IFERROR(VLOOKUP(I15,Lists!A$4:B$11,2,FALSE),"")</f>
        <v/>
      </c>
      <c r="Y15" s="81" t="str">
        <f>IFERROR(VLOOKUP(#REF!,Lists!A$12:B$45,2,FALSE),"")</f>
        <v/>
      </c>
      <c r="Z15" s="85" t="str">
        <f t="shared" si="2"/>
        <v/>
      </c>
      <c r="AA15" s="95" t="str">
        <f t="shared" si="3"/>
        <v/>
      </c>
      <c r="AB15" s="95" t="str">
        <f>IF(L15&lt;&gt;0,IF(R15="Yes",IF(#REF!="","P",""),""),"")</f>
        <v/>
      </c>
      <c r="AC15" s="95" t="str">
        <f t="shared" si="4"/>
        <v/>
      </c>
      <c r="AD15" s="95" t="str">
        <f t="shared" si="5"/>
        <v/>
      </c>
      <c r="AE15" s="95" t="str">
        <f t="shared" si="6"/>
        <v/>
      </c>
      <c r="AI15" s="77"/>
      <c r="AK15" s="77"/>
      <c r="AL15" s="77"/>
      <c r="AM15" s="77"/>
      <c r="AW15" s="79"/>
      <c r="BN15" s="69" t="str">
        <f t="shared" si="7"/>
        <v/>
      </c>
      <c r="BO15" s="69" t="str">
        <f t="shared" si="8"/>
        <v/>
      </c>
      <c r="BP15" s="69" t="str">
        <f t="shared" si="9"/>
        <v/>
      </c>
      <c r="BQ15" s="69" t="str">
        <f t="shared" si="10"/>
        <v/>
      </c>
      <c r="BT15" s="69" t="str">
        <f t="shared" si="11"/>
        <v/>
      </c>
      <c r="CX15" s="39" t="str">
        <f t="shared" si="13"/>
        <v/>
      </c>
    </row>
    <row r="16" spans="1:116" ht="20.100000000000001" customHeight="1" x14ac:dyDescent="0.25">
      <c r="A16" s="85">
        <f>ROW()</f>
        <v>16</v>
      </c>
      <c r="B16" s="129" t="str">
        <f t="shared" si="12"/>
        <v/>
      </c>
      <c r="C16" s="129" t="str">
        <f t="shared" si="0"/>
        <v/>
      </c>
      <c r="D16" s="129" t="str">
        <f>IF(C16="","",COUNTIFS(C$11:C16,"&gt;0"))</f>
        <v/>
      </c>
      <c r="E16" s="53"/>
      <c r="F16" s="54"/>
      <c r="G16" s="54"/>
      <c r="H16" s="53"/>
      <c r="I16" s="168"/>
      <c r="J16" s="64"/>
      <c r="K16" s="261"/>
      <c r="L16" s="259">
        <v>0</v>
      </c>
      <c r="M16" s="171" t="str">
        <f>IFERROR(VLOOKUP(J16,Lists!J$4:K$725,2,FALSE),"")</f>
        <v/>
      </c>
      <c r="N16" s="66" t="str">
        <f>IFERROR(VLOOKUP(J16,Lists!J$4:L$725,3,FALSE),"")</f>
        <v/>
      </c>
      <c r="O16" s="67" t="str">
        <f t="shared" si="1"/>
        <v/>
      </c>
      <c r="P16" s="62"/>
      <c r="Q16" s="169"/>
      <c r="R16" s="89"/>
      <c r="S16" s="97"/>
      <c r="T16" s="53"/>
      <c r="U16" s="89"/>
      <c r="V16" s="98"/>
      <c r="W16" s="107"/>
      <c r="X16" s="81" t="str">
        <f>IFERROR(VLOOKUP(I16,Lists!A$4:B$11,2,FALSE),"")</f>
        <v/>
      </c>
      <c r="Y16" s="81" t="str">
        <f>IFERROR(VLOOKUP(#REF!,Lists!A$12:B$45,2,FALSE),"")</f>
        <v/>
      </c>
      <c r="Z16" s="85" t="str">
        <f t="shared" si="2"/>
        <v/>
      </c>
      <c r="AA16" s="95" t="str">
        <f t="shared" si="3"/>
        <v/>
      </c>
      <c r="AB16" s="95" t="str">
        <f>IF(L16&lt;&gt;0,IF(R16="Yes",IF(#REF!="","P",""),""),"")</f>
        <v/>
      </c>
      <c r="AC16" s="95" t="str">
        <f t="shared" si="4"/>
        <v/>
      </c>
      <c r="AD16" s="95" t="str">
        <f t="shared" si="5"/>
        <v/>
      </c>
      <c r="AE16" s="95" t="str">
        <f t="shared" si="6"/>
        <v/>
      </c>
      <c r="AI16" s="77"/>
      <c r="AK16" s="77"/>
      <c r="AL16" s="77"/>
      <c r="AM16" s="77"/>
      <c r="AW16" s="76"/>
      <c r="BN16" s="69" t="str">
        <f t="shared" si="7"/>
        <v/>
      </c>
      <c r="BO16" s="69" t="str">
        <f t="shared" si="8"/>
        <v/>
      </c>
      <c r="BP16" s="69" t="str">
        <f t="shared" si="9"/>
        <v/>
      </c>
      <c r="BQ16" s="69" t="str">
        <f t="shared" si="10"/>
        <v/>
      </c>
      <c r="BT16" s="69" t="str">
        <f t="shared" si="11"/>
        <v/>
      </c>
      <c r="CX16" s="39" t="str">
        <f t="shared" si="13"/>
        <v/>
      </c>
    </row>
    <row r="17" spans="1:102" ht="20.100000000000001" customHeight="1" x14ac:dyDescent="0.25">
      <c r="A17" s="85">
        <f>ROW()</f>
        <v>17</v>
      </c>
      <c r="B17" s="129" t="str">
        <f t="shared" si="12"/>
        <v/>
      </c>
      <c r="C17" s="129" t="str">
        <f t="shared" si="0"/>
        <v/>
      </c>
      <c r="D17" s="129" t="str">
        <f>IF(C17="","",COUNTIFS(C$11:C17,"&gt;0"))</f>
        <v/>
      </c>
      <c r="E17" s="53"/>
      <c r="F17" s="54"/>
      <c r="G17" s="54"/>
      <c r="H17" s="53"/>
      <c r="I17" s="168"/>
      <c r="J17" s="64"/>
      <c r="K17" s="261"/>
      <c r="L17" s="259">
        <v>0</v>
      </c>
      <c r="M17" s="171" t="str">
        <f>IFERROR(VLOOKUP(J17,Lists!J$4:K$725,2,FALSE),"")</f>
        <v/>
      </c>
      <c r="N17" s="66" t="str">
        <f>IFERROR(VLOOKUP(J17,Lists!J$4:L$725,3,FALSE),"")</f>
        <v/>
      </c>
      <c r="O17" s="67" t="str">
        <f t="shared" si="1"/>
        <v/>
      </c>
      <c r="P17" s="62"/>
      <c r="Q17" s="169"/>
      <c r="R17" s="89"/>
      <c r="S17" s="97"/>
      <c r="T17" s="53"/>
      <c r="U17" s="89"/>
      <c r="V17" s="98"/>
      <c r="W17" s="107"/>
      <c r="X17" s="81" t="str">
        <f>IFERROR(VLOOKUP(I17,Lists!A$4:B$11,2,FALSE),"")</f>
        <v/>
      </c>
      <c r="Y17" s="81" t="str">
        <f>IFERROR(VLOOKUP(#REF!,Lists!A$12:B$45,2,FALSE),"")</f>
        <v/>
      </c>
      <c r="Z17" s="85" t="str">
        <f t="shared" si="2"/>
        <v/>
      </c>
      <c r="AA17" s="95" t="str">
        <f t="shared" si="3"/>
        <v/>
      </c>
      <c r="AB17" s="95" t="str">
        <f>IF(L17&lt;&gt;0,IF(R17="Yes",IF(#REF!="","P",""),""),"")</f>
        <v/>
      </c>
      <c r="AC17" s="95" t="str">
        <f t="shared" si="4"/>
        <v/>
      </c>
      <c r="AD17" s="95" t="str">
        <f t="shared" si="5"/>
        <v/>
      </c>
      <c r="AE17" s="95" t="str">
        <f t="shared" si="6"/>
        <v/>
      </c>
      <c r="AI17" s="77"/>
      <c r="AK17" s="77"/>
      <c r="AL17" s="77"/>
      <c r="AM17" s="77"/>
      <c r="AW17" s="76"/>
      <c r="BN17" s="69" t="str">
        <f t="shared" si="7"/>
        <v/>
      </c>
      <c r="BO17" s="69" t="str">
        <f t="shared" si="8"/>
        <v/>
      </c>
      <c r="BP17" s="69" t="str">
        <f t="shared" si="9"/>
        <v/>
      </c>
      <c r="BQ17" s="69" t="str">
        <f t="shared" si="10"/>
        <v/>
      </c>
      <c r="BT17" s="69" t="str">
        <f t="shared" si="11"/>
        <v/>
      </c>
      <c r="CX17" s="39" t="str">
        <f t="shared" si="13"/>
        <v/>
      </c>
    </row>
    <row r="18" spans="1:102" ht="20.100000000000001" customHeight="1" x14ac:dyDescent="0.25">
      <c r="A18" s="85">
        <f>ROW()</f>
        <v>18</v>
      </c>
      <c r="B18" s="129" t="str">
        <f t="shared" si="12"/>
        <v/>
      </c>
      <c r="C18" s="129" t="str">
        <f t="shared" si="0"/>
        <v/>
      </c>
      <c r="D18" s="129" t="str">
        <f>IF(C18="","",COUNTIFS(C$11:C18,"&gt;0"))</f>
        <v/>
      </c>
      <c r="E18" s="53"/>
      <c r="F18" s="54"/>
      <c r="G18" s="54"/>
      <c r="H18" s="53"/>
      <c r="I18" s="168"/>
      <c r="J18" s="64"/>
      <c r="K18" s="261"/>
      <c r="L18" s="259">
        <v>0</v>
      </c>
      <c r="M18" s="171" t="str">
        <f>IFERROR(VLOOKUP(J18,Lists!J$4:K$725,2,FALSE),"")</f>
        <v/>
      </c>
      <c r="N18" s="66" t="str">
        <f>IFERROR(VLOOKUP(J18,Lists!J$4:L$725,3,FALSE),"")</f>
        <v/>
      </c>
      <c r="O18" s="67" t="str">
        <f t="shared" si="1"/>
        <v/>
      </c>
      <c r="P18" s="62"/>
      <c r="Q18" s="169"/>
      <c r="R18" s="89"/>
      <c r="S18" s="97"/>
      <c r="T18" s="53"/>
      <c r="U18" s="89"/>
      <c r="V18" s="98"/>
      <c r="W18" s="107"/>
      <c r="X18" s="81" t="str">
        <f>IFERROR(VLOOKUP(I18,Lists!A$4:B$11,2,FALSE),"")</f>
        <v/>
      </c>
      <c r="Y18" s="81" t="str">
        <f>IFERROR(VLOOKUP(#REF!,Lists!A$12:B$45,2,FALSE),"")</f>
        <v/>
      </c>
      <c r="Z18" s="85" t="str">
        <f t="shared" si="2"/>
        <v/>
      </c>
      <c r="AA18" s="95" t="str">
        <f t="shared" si="3"/>
        <v/>
      </c>
      <c r="AB18" s="95" t="str">
        <f>IF(L18&lt;&gt;0,IF(R18="Yes",IF(#REF!="","P",""),""),"")</f>
        <v/>
      </c>
      <c r="AC18" s="95" t="str">
        <f t="shared" si="4"/>
        <v/>
      </c>
      <c r="AD18" s="95" t="str">
        <f t="shared" si="5"/>
        <v/>
      </c>
      <c r="AE18" s="95" t="str">
        <f t="shared" si="6"/>
        <v/>
      </c>
      <c r="AI18" s="77"/>
      <c r="AK18" s="77"/>
      <c r="AL18" s="77"/>
      <c r="AM18" s="77"/>
      <c r="AW18" s="76"/>
      <c r="BN18" s="69" t="str">
        <f t="shared" si="7"/>
        <v/>
      </c>
      <c r="BO18" s="69" t="str">
        <f t="shared" si="8"/>
        <v/>
      </c>
      <c r="BP18" s="69" t="str">
        <f t="shared" si="9"/>
        <v/>
      </c>
      <c r="BQ18" s="69" t="str">
        <f t="shared" si="10"/>
        <v/>
      </c>
      <c r="BT18" s="69" t="str">
        <f t="shared" si="11"/>
        <v/>
      </c>
      <c r="CX18" s="39" t="str">
        <f t="shared" si="13"/>
        <v/>
      </c>
    </row>
    <row r="19" spans="1:102" ht="20.100000000000001" customHeight="1" x14ac:dyDescent="0.25">
      <c r="A19" s="85">
        <f>ROW()</f>
        <v>19</v>
      </c>
      <c r="B19" s="129" t="str">
        <f t="shared" si="12"/>
        <v/>
      </c>
      <c r="C19" s="129" t="str">
        <f t="shared" si="0"/>
        <v/>
      </c>
      <c r="D19" s="129" t="str">
        <f>IF(C19="","",COUNTIFS(C$11:C19,"&gt;0"))</f>
        <v/>
      </c>
      <c r="E19" s="53"/>
      <c r="F19" s="54"/>
      <c r="G19" s="54"/>
      <c r="H19" s="53"/>
      <c r="I19" s="168"/>
      <c r="J19" s="64"/>
      <c r="K19" s="261"/>
      <c r="L19" s="259">
        <v>0</v>
      </c>
      <c r="M19" s="171" t="str">
        <f>IFERROR(VLOOKUP(J19,Lists!J$4:K$725,2,FALSE),"")</f>
        <v/>
      </c>
      <c r="N19" s="66" t="str">
        <f>IFERROR(VLOOKUP(J19,Lists!J$4:L$725,3,FALSE),"")</f>
        <v/>
      </c>
      <c r="O19" s="67" t="str">
        <f t="shared" si="1"/>
        <v/>
      </c>
      <c r="P19" s="62"/>
      <c r="Q19" s="169"/>
      <c r="R19" s="89"/>
      <c r="S19" s="97"/>
      <c r="T19" s="53"/>
      <c r="U19" s="89"/>
      <c r="V19" s="98"/>
      <c r="W19" s="107"/>
      <c r="X19" s="81" t="str">
        <f>IFERROR(VLOOKUP(I19,Lists!A$4:B$11,2,FALSE),"")</f>
        <v/>
      </c>
      <c r="Y19" s="81" t="str">
        <f>IFERROR(VLOOKUP(#REF!,Lists!A$12:B$45,2,FALSE),"")</f>
        <v/>
      </c>
      <c r="Z19" s="85" t="str">
        <f t="shared" si="2"/>
        <v/>
      </c>
      <c r="AA19" s="95" t="str">
        <f t="shared" si="3"/>
        <v/>
      </c>
      <c r="AB19" s="95" t="str">
        <f>IF(L19&lt;&gt;0,IF(R19="Yes",IF(#REF!="","P",""),""),"")</f>
        <v/>
      </c>
      <c r="AC19" s="95" t="str">
        <f t="shared" si="4"/>
        <v/>
      </c>
      <c r="AD19" s="95" t="str">
        <f t="shared" si="5"/>
        <v/>
      </c>
      <c r="AE19" s="95" t="str">
        <f t="shared" si="6"/>
        <v/>
      </c>
      <c r="AI19" s="77"/>
      <c r="AK19" s="77"/>
      <c r="AL19" s="77"/>
      <c r="AM19" s="77"/>
      <c r="AW19" s="76"/>
      <c r="BN19" s="69" t="str">
        <f t="shared" si="7"/>
        <v/>
      </c>
      <c r="BO19" s="69" t="str">
        <f t="shared" si="8"/>
        <v/>
      </c>
      <c r="BP19" s="69" t="str">
        <f t="shared" si="9"/>
        <v/>
      </c>
      <c r="BQ19" s="69" t="str">
        <f t="shared" si="10"/>
        <v/>
      </c>
      <c r="BT19" s="69" t="str">
        <f t="shared" si="11"/>
        <v/>
      </c>
      <c r="CX19" s="39" t="str">
        <f t="shared" si="13"/>
        <v/>
      </c>
    </row>
    <row r="20" spans="1:102" ht="20.100000000000001" customHeight="1" x14ac:dyDescent="0.25">
      <c r="A20" s="85">
        <f>ROW()</f>
        <v>20</v>
      </c>
      <c r="B20" s="129" t="str">
        <f t="shared" si="12"/>
        <v/>
      </c>
      <c r="C20" s="129" t="str">
        <f t="shared" si="0"/>
        <v/>
      </c>
      <c r="D20" s="129" t="str">
        <f>IF(C20="","",COUNTIFS(C$11:C20,"&gt;0"))</f>
        <v/>
      </c>
      <c r="E20" s="53"/>
      <c r="F20" s="54"/>
      <c r="G20" s="54"/>
      <c r="H20" s="53"/>
      <c r="I20" s="168"/>
      <c r="J20" s="64"/>
      <c r="K20" s="261"/>
      <c r="L20" s="259">
        <v>0</v>
      </c>
      <c r="M20" s="171" t="str">
        <f>IFERROR(VLOOKUP(J20,Lists!J$4:K$725,2,FALSE),"")</f>
        <v/>
      </c>
      <c r="N20" s="66" t="str">
        <f>IFERROR(VLOOKUP(J20,Lists!J$4:L$725,3,FALSE),"")</f>
        <v/>
      </c>
      <c r="O20" s="67" t="str">
        <f t="shared" si="1"/>
        <v/>
      </c>
      <c r="P20" s="62"/>
      <c r="Q20" s="169"/>
      <c r="R20" s="89"/>
      <c r="S20" s="97"/>
      <c r="T20" s="53"/>
      <c r="U20" s="89"/>
      <c r="V20" s="98"/>
      <c r="W20" s="107"/>
      <c r="X20" s="81" t="str">
        <f>IFERROR(VLOOKUP(I20,Lists!A$4:B$11,2,FALSE),"")</f>
        <v/>
      </c>
      <c r="Y20" s="81" t="str">
        <f>IFERROR(VLOOKUP(#REF!,Lists!A$12:B$45,2,FALSE),"")</f>
        <v/>
      </c>
      <c r="Z20" s="85" t="str">
        <f t="shared" si="2"/>
        <v/>
      </c>
      <c r="AA20" s="95" t="str">
        <f t="shared" si="3"/>
        <v/>
      </c>
      <c r="AB20" s="95" t="str">
        <f>IF(L20&lt;&gt;0,IF(R20="Yes",IF(#REF!="","P",""),""),"")</f>
        <v/>
      </c>
      <c r="AC20" s="95" t="str">
        <f t="shared" si="4"/>
        <v/>
      </c>
      <c r="AD20" s="95" t="str">
        <f t="shared" si="5"/>
        <v/>
      </c>
      <c r="AE20" s="95" t="str">
        <f t="shared" si="6"/>
        <v/>
      </c>
      <c r="AI20" s="77"/>
      <c r="AK20" s="77"/>
      <c r="AL20" s="77"/>
      <c r="AM20" s="77"/>
      <c r="AW20" s="76"/>
      <c r="BN20" s="69" t="str">
        <f t="shared" si="7"/>
        <v/>
      </c>
      <c r="BO20" s="69" t="str">
        <f t="shared" si="8"/>
        <v/>
      </c>
      <c r="BP20" s="69" t="str">
        <f t="shared" si="9"/>
        <v/>
      </c>
      <c r="BQ20" s="69" t="str">
        <f t="shared" si="10"/>
        <v/>
      </c>
      <c r="BT20" s="69" t="str">
        <f t="shared" si="11"/>
        <v/>
      </c>
      <c r="CX20" s="39" t="str">
        <f t="shared" si="13"/>
        <v/>
      </c>
    </row>
    <row r="21" spans="1:102" ht="20.100000000000001" customHeight="1" x14ac:dyDescent="0.25">
      <c r="A21" s="85">
        <f>ROW()</f>
        <v>21</v>
      </c>
      <c r="B21" s="129" t="str">
        <f t="shared" si="12"/>
        <v/>
      </c>
      <c r="C21" s="129" t="str">
        <f t="shared" si="0"/>
        <v/>
      </c>
      <c r="D21" s="129" t="str">
        <f>IF(C21="","",COUNTIFS(C$11:C21,"&gt;0"))</f>
        <v/>
      </c>
      <c r="E21" s="53"/>
      <c r="F21" s="54"/>
      <c r="G21" s="54"/>
      <c r="H21" s="53"/>
      <c r="I21" s="168"/>
      <c r="J21" s="64"/>
      <c r="K21" s="261"/>
      <c r="L21" s="259">
        <v>0</v>
      </c>
      <c r="M21" s="171" t="str">
        <f>IFERROR(VLOOKUP(J21,Lists!J$4:K$725,2,FALSE),"")</f>
        <v/>
      </c>
      <c r="N21" s="66" t="str">
        <f>IFERROR(VLOOKUP(J21,Lists!J$4:L$725,3,FALSE),"")</f>
        <v/>
      </c>
      <c r="O21" s="67" t="str">
        <f t="shared" si="1"/>
        <v/>
      </c>
      <c r="P21" s="62"/>
      <c r="Q21" s="169"/>
      <c r="R21" s="89"/>
      <c r="S21" s="97"/>
      <c r="T21" s="53"/>
      <c r="U21" s="89"/>
      <c r="V21" s="98"/>
      <c r="W21" s="107"/>
      <c r="X21" s="81" t="str">
        <f>IFERROR(VLOOKUP(I21,Lists!A$4:B$11,2,FALSE),"")</f>
        <v/>
      </c>
      <c r="Y21" s="81" t="str">
        <f>IFERROR(VLOOKUP(#REF!,Lists!A$12:B$45,2,FALSE),"")</f>
        <v/>
      </c>
      <c r="Z21" s="85" t="str">
        <f t="shared" si="2"/>
        <v/>
      </c>
      <c r="AA21" s="95" t="str">
        <f t="shared" si="3"/>
        <v/>
      </c>
      <c r="AB21" s="95" t="str">
        <f>IF(L21&lt;&gt;0,IF(R21="Yes",IF(#REF!="","P",""),""),"")</f>
        <v/>
      </c>
      <c r="AC21" s="95" t="str">
        <f t="shared" si="4"/>
        <v/>
      </c>
      <c r="AD21" s="95" t="str">
        <f t="shared" si="5"/>
        <v/>
      </c>
      <c r="AE21" s="95" t="str">
        <f t="shared" si="6"/>
        <v/>
      </c>
      <c r="AH21" s="77"/>
      <c r="AI21" s="77"/>
      <c r="AK21" s="77"/>
      <c r="AL21" s="77"/>
      <c r="AM21" s="77"/>
      <c r="AW21" s="76"/>
      <c r="BN21" s="69" t="str">
        <f t="shared" si="7"/>
        <v/>
      </c>
      <c r="BO21" s="69" t="str">
        <f t="shared" si="8"/>
        <v/>
      </c>
      <c r="BP21" s="69" t="str">
        <f t="shared" si="9"/>
        <v/>
      </c>
      <c r="BQ21" s="69" t="str">
        <f t="shared" si="10"/>
        <v/>
      </c>
      <c r="BT21" s="69" t="str">
        <f t="shared" si="11"/>
        <v/>
      </c>
      <c r="CX21" s="39" t="str">
        <f t="shared" si="13"/>
        <v/>
      </c>
    </row>
    <row r="22" spans="1:102" ht="20.100000000000001" customHeight="1" x14ac:dyDescent="0.25">
      <c r="A22" s="85">
        <f>ROW()</f>
        <v>22</v>
      </c>
      <c r="B22" s="129" t="str">
        <f t="shared" si="12"/>
        <v/>
      </c>
      <c r="C22" s="129" t="str">
        <f t="shared" si="0"/>
        <v/>
      </c>
      <c r="D22" s="129" t="str">
        <f>IF(C22="","",COUNTIFS(C$11:C22,"&gt;0"))</f>
        <v/>
      </c>
      <c r="E22" s="53"/>
      <c r="F22" s="54"/>
      <c r="G22" s="54"/>
      <c r="H22" s="53"/>
      <c r="I22" s="168"/>
      <c r="J22" s="64"/>
      <c r="K22" s="261"/>
      <c r="L22" s="259">
        <v>0</v>
      </c>
      <c r="M22" s="171" t="str">
        <f>IFERROR(VLOOKUP(J22,Lists!J$4:K$725,2,FALSE),"")</f>
        <v/>
      </c>
      <c r="N22" s="66" t="str">
        <f>IFERROR(VLOOKUP(J22,Lists!J$4:L$725,3,FALSE),"")</f>
        <v/>
      </c>
      <c r="O22" s="67" t="str">
        <f t="shared" si="1"/>
        <v/>
      </c>
      <c r="P22" s="62"/>
      <c r="Q22" s="169"/>
      <c r="R22" s="89"/>
      <c r="S22" s="97"/>
      <c r="T22" s="53"/>
      <c r="U22" s="89"/>
      <c r="V22" s="98"/>
      <c r="W22" s="107"/>
      <c r="X22" s="81" t="str">
        <f>IFERROR(VLOOKUP(I22,Lists!A$4:B$11,2,FALSE),"")</f>
        <v/>
      </c>
      <c r="Y22" s="81" t="str">
        <f>IFERROR(VLOOKUP(#REF!,Lists!A$12:B$45,2,FALSE),"")</f>
        <v/>
      </c>
      <c r="Z22" s="85" t="str">
        <f t="shared" si="2"/>
        <v/>
      </c>
      <c r="AA22" s="95" t="str">
        <f t="shared" si="3"/>
        <v/>
      </c>
      <c r="AB22" s="95" t="str">
        <f>IF(L22&lt;&gt;0,IF(R22="Yes",IF(#REF!="","P",""),""),"")</f>
        <v/>
      </c>
      <c r="AC22" s="95" t="str">
        <f t="shared" si="4"/>
        <v/>
      </c>
      <c r="AD22" s="95" t="str">
        <f t="shared" si="5"/>
        <v/>
      </c>
      <c r="AE22" s="95" t="str">
        <f t="shared" si="6"/>
        <v/>
      </c>
      <c r="AH22" s="77"/>
      <c r="AI22" s="77"/>
      <c r="AK22" s="77"/>
      <c r="AL22" s="77"/>
      <c r="AM22" s="77"/>
      <c r="AW22" s="76"/>
      <c r="BN22" s="69" t="str">
        <f t="shared" si="7"/>
        <v/>
      </c>
      <c r="BO22" s="69" t="str">
        <f t="shared" si="8"/>
        <v/>
      </c>
      <c r="BP22" s="69" t="str">
        <f t="shared" si="9"/>
        <v/>
      </c>
      <c r="BQ22" s="69" t="str">
        <f t="shared" si="10"/>
        <v/>
      </c>
      <c r="BT22" s="69" t="str">
        <f t="shared" si="11"/>
        <v/>
      </c>
      <c r="CX22" s="39" t="str">
        <f t="shared" si="13"/>
        <v/>
      </c>
    </row>
    <row r="23" spans="1:102" ht="20.100000000000001" customHeight="1" x14ac:dyDescent="0.25">
      <c r="A23" s="85">
        <f>ROW()</f>
        <v>23</v>
      </c>
      <c r="B23" s="129" t="str">
        <f t="shared" si="12"/>
        <v/>
      </c>
      <c r="C23" s="129" t="str">
        <f t="shared" si="0"/>
        <v/>
      </c>
      <c r="D23" s="129" t="str">
        <f>IF(C23="","",COUNTIFS(C$11:C23,"&gt;0"))</f>
        <v/>
      </c>
      <c r="E23" s="53"/>
      <c r="F23" s="54"/>
      <c r="G23" s="54"/>
      <c r="H23" s="53"/>
      <c r="I23" s="168"/>
      <c r="J23" s="64"/>
      <c r="K23" s="261"/>
      <c r="L23" s="259">
        <v>0</v>
      </c>
      <c r="M23" s="171" t="str">
        <f>IFERROR(VLOOKUP(J23,Lists!J$4:K$725,2,FALSE),"")</f>
        <v/>
      </c>
      <c r="N23" s="66" t="str">
        <f>IFERROR(VLOOKUP(J23,Lists!J$4:L$725,3,FALSE),"")</f>
        <v/>
      </c>
      <c r="O23" s="67" t="str">
        <f t="shared" si="1"/>
        <v/>
      </c>
      <c r="P23" s="62"/>
      <c r="Q23" s="169"/>
      <c r="R23" s="89"/>
      <c r="S23" s="97"/>
      <c r="T23" s="53"/>
      <c r="U23" s="89"/>
      <c r="V23" s="98"/>
      <c r="W23" s="107"/>
      <c r="X23" s="81" t="str">
        <f>IFERROR(VLOOKUP(I23,Lists!A$4:B$11,2,FALSE),"")</f>
        <v/>
      </c>
      <c r="Y23" s="81" t="str">
        <f>IFERROR(VLOOKUP(#REF!,Lists!A$12:B$45,2,FALSE),"")</f>
        <v/>
      </c>
      <c r="Z23" s="85" t="str">
        <f t="shared" si="2"/>
        <v/>
      </c>
      <c r="AA23" s="95" t="str">
        <f t="shared" si="3"/>
        <v/>
      </c>
      <c r="AB23" s="95" t="str">
        <f>IF(L23&lt;&gt;0,IF(R23="Yes",IF(#REF!="","P",""),""),"")</f>
        <v/>
      </c>
      <c r="AC23" s="95" t="str">
        <f t="shared" si="4"/>
        <v/>
      </c>
      <c r="AD23" s="95" t="str">
        <f t="shared" si="5"/>
        <v/>
      </c>
      <c r="AE23" s="95" t="str">
        <f t="shared" si="6"/>
        <v/>
      </c>
      <c r="AH23" s="77"/>
      <c r="AI23" s="77"/>
      <c r="AK23" s="77"/>
      <c r="AL23" s="77"/>
      <c r="AM23" s="77"/>
      <c r="AW23" s="76"/>
      <c r="BN23" s="69" t="str">
        <f t="shared" si="7"/>
        <v/>
      </c>
      <c r="BO23" s="69" t="str">
        <f t="shared" si="8"/>
        <v/>
      </c>
      <c r="BP23" s="69" t="str">
        <f t="shared" si="9"/>
        <v/>
      </c>
      <c r="BQ23" s="69" t="str">
        <f t="shared" si="10"/>
        <v/>
      </c>
      <c r="BT23" s="69" t="str">
        <f t="shared" si="11"/>
        <v/>
      </c>
      <c r="CX23" s="39" t="str">
        <f t="shared" si="13"/>
        <v/>
      </c>
    </row>
    <row r="24" spans="1:102" ht="20.100000000000001" customHeight="1" x14ac:dyDescent="0.25">
      <c r="A24" s="85">
        <f>ROW()</f>
        <v>24</v>
      </c>
      <c r="B24" s="129" t="str">
        <f t="shared" si="12"/>
        <v/>
      </c>
      <c r="C24" s="129" t="str">
        <f t="shared" si="0"/>
        <v/>
      </c>
      <c r="D24" s="129" t="str">
        <f>IF(C24="","",COUNTIFS(C$11:C24,"&gt;0"))</f>
        <v/>
      </c>
      <c r="E24" s="53"/>
      <c r="F24" s="54"/>
      <c r="G24" s="54"/>
      <c r="H24" s="53"/>
      <c r="I24" s="168"/>
      <c r="J24" s="64"/>
      <c r="K24" s="261"/>
      <c r="L24" s="259">
        <v>0</v>
      </c>
      <c r="M24" s="171" t="str">
        <f>IFERROR(VLOOKUP(J24,Lists!J$4:K$725,2,FALSE),"")</f>
        <v/>
      </c>
      <c r="N24" s="66" t="str">
        <f>IFERROR(VLOOKUP(J24,Lists!J$4:L$725,3,FALSE),"")</f>
        <v/>
      </c>
      <c r="O24" s="67" t="str">
        <f t="shared" si="1"/>
        <v/>
      </c>
      <c r="P24" s="62"/>
      <c r="Q24" s="169"/>
      <c r="R24" s="89"/>
      <c r="S24" s="97"/>
      <c r="T24" s="53"/>
      <c r="U24" s="89"/>
      <c r="V24" s="98"/>
      <c r="W24" s="107"/>
      <c r="X24" s="81" t="str">
        <f>IFERROR(VLOOKUP(I24,Lists!A$4:B$11,2,FALSE),"")</f>
        <v/>
      </c>
      <c r="Y24" s="81" t="str">
        <f>IFERROR(VLOOKUP(#REF!,Lists!A$12:B$45,2,FALSE),"")</f>
        <v/>
      </c>
      <c r="Z24" s="85" t="str">
        <f t="shared" si="2"/>
        <v/>
      </c>
      <c r="AA24" s="95" t="str">
        <f t="shared" si="3"/>
        <v/>
      </c>
      <c r="AB24" s="95" t="str">
        <f>IF(L24&lt;&gt;0,IF(R24="Yes",IF(#REF!="","P",""),""),"")</f>
        <v/>
      </c>
      <c r="AC24" s="95" t="str">
        <f t="shared" si="4"/>
        <v/>
      </c>
      <c r="AD24" s="95" t="str">
        <f t="shared" si="5"/>
        <v/>
      </c>
      <c r="AE24" s="95" t="str">
        <f t="shared" si="6"/>
        <v/>
      </c>
      <c r="AH24" s="77"/>
      <c r="AI24" s="77"/>
      <c r="AK24" s="77"/>
      <c r="AL24" s="77"/>
      <c r="AM24" s="77"/>
      <c r="AW24" s="76"/>
      <c r="BN24" s="69" t="str">
        <f t="shared" si="7"/>
        <v/>
      </c>
      <c r="BO24" s="69" t="str">
        <f t="shared" si="8"/>
        <v/>
      </c>
      <c r="BP24" s="69" t="str">
        <f t="shared" si="9"/>
        <v/>
      </c>
      <c r="BQ24" s="69" t="str">
        <f t="shared" si="10"/>
        <v/>
      </c>
      <c r="BT24" s="69" t="str">
        <f t="shared" si="11"/>
        <v/>
      </c>
      <c r="CX24" s="39" t="str">
        <f t="shared" si="13"/>
        <v/>
      </c>
    </row>
    <row r="25" spans="1:102" ht="20.100000000000001" customHeight="1" x14ac:dyDescent="0.25">
      <c r="A25" s="85">
        <f>ROW()</f>
        <v>25</v>
      </c>
      <c r="B25" s="129" t="str">
        <f t="shared" si="12"/>
        <v/>
      </c>
      <c r="C25" s="129" t="str">
        <f t="shared" si="0"/>
        <v/>
      </c>
      <c r="D25" s="129" t="str">
        <f>IF(C25="","",COUNTIFS(C$11:C25,"&gt;0"))</f>
        <v/>
      </c>
      <c r="E25" s="53"/>
      <c r="F25" s="54"/>
      <c r="G25" s="54"/>
      <c r="H25" s="53"/>
      <c r="I25" s="168"/>
      <c r="J25" s="64"/>
      <c r="K25" s="261"/>
      <c r="L25" s="259">
        <v>0</v>
      </c>
      <c r="M25" s="171" t="str">
        <f>IFERROR(VLOOKUP(J25,Lists!J$4:K$725,2,FALSE),"")</f>
        <v/>
      </c>
      <c r="N25" s="66" t="str">
        <f>IFERROR(VLOOKUP(J25,Lists!J$4:L$725,3,FALSE),"")</f>
        <v/>
      </c>
      <c r="O25" s="67" t="str">
        <f t="shared" si="1"/>
        <v/>
      </c>
      <c r="P25" s="62"/>
      <c r="Q25" s="169"/>
      <c r="R25" s="89"/>
      <c r="S25" s="97"/>
      <c r="T25" s="53"/>
      <c r="U25" s="89"/>
      <c r="V25" s="98"/>
      <c r="W25" s="107"/>
      <c r="X25" s="81" t="str">
        <f>IFERROR(VLOOKUP(I25,Lists!A$4:B$11,2,FALSE),"")</f>
        <v/>
      </c>
      <c r="Y25" s="81" t="str">
        <f>IFERROR(VLOOKUP(#REF!,Lists!A$12:B$45,2,FALSE),"")</f>
        <v/>
      </c>
      <c r="Z25" s="85" t="str">
        <f t="shared" si="2"/>
        <v/>
      </c>
      <c r="AA25" s="95" t="str">
        <f t="shared" si="3"/>
        <v/>
      </c>
      <c r="AB25" s="95" t="str">
        <f>IF(L25&lt;&gt;0,IF(R25="Yes",IF(#REF!="","P",""),""),"")</f>
        <v/>
      </c>
      <c r="AC25" s="95" t="str">
        <f t="shared" si="4"/>
        <v/>
      </c>
      <c r="AD25" s="95" t="str">
        <f t="shared" si="5"/>
        <v/>
      </c>
      <c r="AE25" s="95" t="str">
        <f t="shared" si="6"/>
        <v/>
      </c>
      <c r="AF25" s="77"/>
      <c r="AG25" s="77"/>
      <c r="AH25" s="77"/>
      <c r="AI25" s="77"/>
      <c r="AK25" s="77"/>
      <c r="AL25" s="77"/>
      <c r="AM25" s="77"/>
      <c r="AW25" s="76"/>
      <c r="BN25" s="69" t="str">
        <f t="shared" si="7"/>
        <v/>
      </c>
      <c r="BO25" s="69" t="str">
        <f t="shared" si="8"/>
        <v/>
      </c>
      <c r="BP25" s="69" t="str">
        <f t="shared" si="9"/>
        <v/>
      </c>
      <c r="BQ25" s="69" t="str">
        <f t="shared" si="10"/>
        <v/>
      </c>
      <c r="BT25" s="69" t="str">
        <f t="shared" si="11"/>
        <v/>
      </c>
      <c r="CX25" s="39" t="str">
        <f t="shared" si="13"/>
        <v/>
      </c>
    </row>
    <row r="26" spans="1:102" ht="20.100000000000001" customHeight="1" x14ac:dyDescent="0.25">
      <c r="A26" s="85">
        <f>ROW()</f>
        <v>26</v>
      </c>
      <c r="B26" s="129" t="str">
        <f t="shared" si="12"/>
        <v/>
      </c>
      <c r="C26" s="129" t="str">
        <f t="shared" si="0"/>
        <v/>
      </c>
      <c r="D26" s="129" t="str">
        <f>IF(C26="","",COUNTIFS(C$11:C26,"&gt;0"))</f>
        <v/>
      </c>
      <c r="E26" s="53"/>
      <c r="F26" s="54"/>
      <c r="G26" s="54"/>
      <c r="H26" s="53"/>
      <c r="I26" s="168"/>
      <c r="J26" s="64"/>
      <c r="K26" s="261"/>
      <c r="L26" s="259">
        <v>0</v>
      </c>
      <c r="M26" s="171" t="str">
        <f>IFERROR(VLOOKUP(J26,Lists!J$4:K$725,2,FALSE),"")</f>
        <v/>
      </c>
      <c r="N26" s="66" t="str">
        <f>IFERROR(VLOOKUP(J26,Lists!J$4:L$725,3,FALSE),"")</f>
        <v/>
      </c>
      <c r="O26" s="67" t="str">
        <f t="shared" si="1"/>
        <v/>
      </c>
      <c r="P26" s="62"/>
      <c r="Q26" s="169"/>
      <c r="R26" s="89"/>
      <c r="S26" s="97"/>
      <c r="T26" s="53"/>
      <c r="U26" s="89"/>
      <c r="V26" s="98"/>
      <c r="W26" s="107"/>
      <c r="X26" s="81" t="str">
        <f>IFERROR(VLOOKUP(I26,Lists!A$4:B$11,2,FALSE),"")</f>
        <v/>
      </c>
      <c r="Y26" s="81" t="str">
        <f>IFERROR(VLOOKUP(#REF!,Lists!A$12:B$45,2,FALSE),"")</f>
        <v/>
      </c>
      <c r="Z26" s="85" t="str">
        <f t="shared" si="2"/>
        <v/>
      </c>
      <c r="AA26" s="95" t="str">
        <f t="shared" si="3"/>
        <v/>
      </c>
      <c r="AB26" s="95" t="str">
        <f>IF(L26&lt;&gt;0,IF(R26="Yes",IF(#REF!="","P",""),""),"")</f>
        <v/>
      </c>
      <c r="AC26" s="95" t="str">
        <f t="shared" si="4"/>
        <v/>
      </c>
      <c r="AD26" s="95" t="str">
        <f t="shared" si="5"/>
        <v/>
      </c>
      <c r="AE26" s="95" t="str">
        <f t="shared" si="6"/>
        <v/>
      </c>
      <c r="AF26" s="77"/>
      <c r="AG26" s="77"/>
      <c r="AH26" s="77"/>
      <c r="AI26" s="77"/>
      <c r="AK26" s="77"/>
      <c r="AL26" s="77"/>
      <c r="AM26" s="77"/>
      <c r="AW26" s="76"/>
      <c r="BN26" s="69" t="str">
        <f t="shared" si="7"/>
        <v/>
      </c>
      <c r="BO26" s="69" t="str">
        <f t="shared" si="8"/>
        <v/>
      </c>
      <c r="BP26" s="69" t="str">
        <f t="shared" si="9"/>
        <v/>
      </c>
      <c r="BQ26" s="69" t="str">
        <f t="shared" si="10"/>
        <v/>
      </c>
      <c r="BT26" s="69" t="str">
        <f t="shared" si="11"/>
        <v/>
      </c>
      <c r="CX26" s="39" t="str">
        <f t="shared" si="13"/>
        <v/>
      </c>
    </row>
    <row r="27" spans="1:102" ht="20.100000000000001" customHeight="1" x14ac:dyDescent="0.25">
      <c r="A27" s="85">
        <f>ROW()</f>
        <v>27</v>
      </c>
      <c r="B27" s="129" t="str">
        <f t="shared" si="12"/>
        <v/>
      </c>
      <c r="C27" s="129" t="str">
        <f t="shared" si="0"/>
        <v/>
      </c>
      <c r="D27" s="129" t="str">
        <f>IF(C27="","",COUNTIFS(C$11:C27,"&gt;0"))</f>
        <v/>
      </c>
      <c r="E27" s="53"/>
      <c r="F27" s="54"/>
      <c r="G27" s="54"/>
      <c r="H27" s="53"/>
      <c r="I27" s="168"/>
      <c r="J27" s="64"/>
      <c r="K27" s="261"/>
      <c r="L27" s="259">
        <v>0</v>
      </c>
      <c r="M27" s="171" t="str">
        <f>IFERROR(VLOOKUP(J27,Lists!J$4:K$725,2,FALSE),"")</f>
        <v/>
      </c>
      <c r="N27" s="66" t="str">
        <f>IFERROR(VLOOKUP(J27,Lists!J$4:L$725,3,FALSE),"")</f>
        <v/>
      </c>
      <c r="O27" s="67" t="str">
        <f t="shared" si="1"/>
        <v/>
      </c>
      <c r="P27" s="62"/>
      <c r="Q27" s="169"/>
      <c r="R27" s="89"/>
      <c r="S27" s="97"/>
      <c r="T27" s="53"/>
      <c r="U27" s="89"/>
      <c r="V27" s="98"/>
      <c r="W27" s="107"/>
      <c r="X27" s="81" t="str">
        <f>IFERROR(VLOOKUP(I27,Lists!A$4:B$11,2,FALSE),"")</f>
        <v/>
      </c>
      <c r="Y27" s="81" t="str">
        <f>IFERROR(VLOOKUP(#REF!,Lists!A$12:B$45,2,FALSE),"")</f>
        <v/>
      </c>
      <c r="Z27" s="85" t="str">
        <f t="shared" si="2"/>
        <v/>
      </c>
      <c r="AA27" s="95" t="str">
        <f t="shared" si="3"/>
        <v/>
      </c>
      <c r="AB27" s="95" t="str">
        <f>IF(L27&lt;&gt;0,IF(R27="Yes",IF(#REF!="","P",""),""),"")</f>
        <v/>
      </c>
      <c r="AC27" s="95" t="str">
        <f t="shared" si="4"/>
        <v/>
      </c>
      <c r="AD27" s="95" t="str">
        <f t="shared" si="5"/>
        <v/>
      </c>
      <c r="AE27" s="95" t="str">
        <f t="shared" si="6"/>
        <v/>
      </c>
      <c r="AF27" s="77"/>
      <c r="AG27" s="77"/>
      <c r="AH27" s="77"/>
      <c r="AI27" s="77"/>
      <c r="AK27" s="77"/>
      <c r="AL27" s="77"/>
      <c r="AM27" s="77"/>
      <c r="AW27" s="76"/>
      <c r="BN27" s="69" t="str">
        <f t="shared" si="7"/>
        <v/>
      </c>
      <c r="BO27" s="69" t="str">
        <f t="shared" si="8"/>
        <v/>
      </c>
      <c r="BP27" s="69" t="str">
        <f t="shared" si="9"/>
        <v/>
      </c>
      <c r="BQ27" s="69" t="str">
        <f t="shared" si="10"/>
        <v/>
      </c>
      <c r="BT27" s="69" t="str">
        <f t="shared" si="11"/>
        <v/>
      </c>
      <c r="CX27" s="39" t="str">
        <f t="shared" si="13"/>
        <v/>
      </c>
    </row>
    <row r="28" spans="1:102" ht="20.100000000000001" customHeight="1" x14ac:dyDescent="0.25">
      <c r="A28" s="85">
        <f>ROW()</f>
        <v>28</v>
      </c>
      <c r="B28" s="129" t="str">
        <f t="shared" si="12"/>
        <v/>
      </c>
      <c r="C28" s="129" t="str">
        <f t="shared" si="0"/>
        <v/>
      </c>
      <c r="D28" s="129" t="str">
        <f>IF(C28="","",COUNTIFS(C$11:C28,"&gt;0"))</f>
        <v/>
      </c>
      <c r="E28" s="53"/>
      <c r="F28" s="54"/>
      <c r="G28" s="54"/>
      <c r="H28" s="53"/>
      <c r="I28" s="168"/>
      <c r="J28" s="64"/>
      <c r="K28" s="261"/>
      <c r="L28" s="259">
        <v>0</v>
      </c>
      <c r="M28" s="171" t="str">
        <f>IFERROR(VLOOKUP(J28,Lists!J$4:K$725,2,FALSE),"")</f>
        <v/>
      </c>
      <c r="N28" s="66" t="str">
        <f>IFERROR(VLOOKUP(J28,Lists!J$4:L$725,3,FALSE),"")</f>
        <v/>
      </c>
      <c r="O28" s="67" t="str">
        <f t="shared" si="1"/>
        <v/>
      </c>
      <c r="P28" s="62"/>
      <c r="Q28" s="169"/>
      <c r="R28" s="89"/>
      <c r="S28" s="97"/>
      <c r="T28" s="53"/>
      <c r="U28" s="89"/>
      <c r="V28" s="98"/>
      <c r="W28" s="107"/>
      <c r="X28" s="81" t="str">
        <f>IFERROR(VLOOKUP(I28,Lists!A$4:B$11,2,FALSE),"")</f>
        <v/>
      </c>
      <c r="Y28" s="81" t="str">
        <f>IFERROR(VLOOKUP(#REF!,Lists!A$12:B$45,2,FALSE),"")</f>
        <v/>
      </c>
      <c r="Z28" s="85" t="str">
        <f t="shared" si="2"/>
        <v/>
      </c>
      <c r="AA28" s="95" t="str">
        <f t="shared" si="3"/>
        <v/>
      </c>
      <c r="AB28" s="95" t="str">
        <f>IF(L28&lt;&gt;0,IF(R28="Yes",IF(#REF!="","P",""),""),"")</f>
        <v/>
      </c>
      <c r="AC28" s="95" t="str">
        <f t="shared" si="4"/>
        <v/>
      </c>
      <c r="AD28" s="95" t="str">
        <f t="shared" si="5"/>
        <v/>
      </c>
      <c r="AE28" s="95" t="str">
        <f t="shared" si="6"/>
        <v/>
      </c>
      <c r="AF28" s="77"/>
      <c r="AG28" s="77"/>
      <c r="AH28" s="77"/>
      <c r="AI28" s="77"/>
      <c r="AK28" s="77"/>
      <c r="AL28" s="77"/>
      <c r="AM28" s="77"/>
      <c r="AW28" s="76"/>
      <c r="BN28" s="69" t="str">
        <f t="shared" si="7"/>
        <v/>
      </c>
      <c r="BO28" s="69" t="str">
        <f t="shared" si="8"/>
        <v/>
      </c>
      <c r="BP28" s="69" t="str">
        <f t="shared" si="9"/>
        <v/>
      </c>
      <c r="BQ28" s="69" t="str">
        <f t="shared" si="10"/>
        <v/>
      </c>
      <c r="BT28" s="69" t="str">
        <f t="shared" si="11"/>
        <v/>
      </c>
      <c r="CX28" s="39" t="str">
        <f t="shared" si="13"/>
        <v/>
      </c>
    </row>
    <row r="29" spans="1:102" ht="20.100000000000001" customHeight="1" x14ac:dyDescent="0.25">
      <c r="A29" s="85">
        <f>ROW()</f>
        <v>29</v>
      </c>
      <c r="B29" s="129" t="str">
        <f t="shared" si="12"/>
        <v/>
      </c>
      <c r="C29" s="129" t="str">
        <f t="shared" si="0"/>
        <v/>
      </c>
      <c r="D29" s="129" t="str">
        <f>IF(C29="","",COUNTIFS(C$11:C29,"&gt;0"))</f>
        <v/>
      </c>
      <c r="E29" s="53"/>
      <c r="F29" s="54"/>
      <c r="G29" s="54"/>
      <c r="H29" s="53"/>
      <c r="I29" s="168"/>
      <c r="J29" s="64"/>
      <c r="K29" s="261"/>
      <c r="L29" s="259">
        <v>0</v>
      </c>
      <c r="M29" s="171" t="str">
        <f>IFERROR(VLOOKUP(J29,Lists!J$4:K$725,2,FALSE),"")</f>
        <v/>
      </c>
      <c r="N29" s="66" t="str">
        <f>IFERROR(VLOOKUP(J29,Lists!J$4:L$725,3,FALSE),"")</f>
        <v/>
      </c>
      <c r="O29" s="67" t="str">
        <f t="shared" si="1"/>
        <v/>
      </c>
      <c r="P29" s="62"/>
      <c r="Q29" s="169"/>
      <c r="R29" s="89"/>
      <c r="S29" s="97"/>
      <c r="T29" s="53"/>
      <c r="U29" s="89"/>
      <c r="V29" s="98"/>
      <c r="W29" s="107"/>
      <c r="X29" s="81" t="str">
        <f>IFERROR(VLOOKUP(I29,Lists!A$4:B$11,2,FALSE),"")</f>
        <v/>
      </c>
      <c r="Y29" s="81" t="str">
        <f>IFERROR(VLOOKUP(#REF!,Lists!A$12:B$45,2,FALSE),"")</f>
        <v/>
      </c>
      <c r="Z29" s="85" t="str">
        <f t="shared" si="2"/>
        <v/>
      </c>
      <c r="AA29" s="95" t="str">
        <f t="shared" si="3"/>
        <v/>
      </c>
      <c r="AB29" s="95" t="str">
        <f>IF(L29&lt;&gt;0,IF(R29="Yes",IF(#REF!="","P",""),""),"")</f>
        <v/>
      </c>
      <c r="AC29" s="95" t="str">
        <f t="shared" si="4"/>
        <v/>
      </c>
      <c r="AD29" s="95" t="str">
        <f t="shared" si="5"/>
        <v/>
      </c>
      <c r="AE29" s="95" t="str">
        <f t="shared" si="6"/>
        <v/>
      </c>
      <c r="AF29" s="77"/>
      <c r="AG29" s="77"/>
      <c r="AH29" s="77"/>
      <c r="AI29" s="77"/>
      <c r="AK29" s="77"/>
      <c r="AL29" s="77"/>
      <c r="AM29" s="77"/>
      <c r="BN29" s="69" t="str">
        <f t="shared" si="7"/>
        <v/>
      </c>
      <c r="BO29" s="69" t="str">
        <f t="shared" si="8"/>
        <v/>
      </c>
      <c r="BP29" s="69" t="str">
        <f t="shared" si="9"/>
        <v/>
      </c>
      <c r="BQ29" s="69" t="str">
        <f t="shared" si="10"/>
        <v/>
      </c>
      <c r="BT29" s="69" t="str">
        <f t="shared" si="11"/>
        <v/>
      </c>
      <c r="CX29" s="39" t="str">
        <f t="shared" si="13"/>
        <v/>
      </c>
    </row>
    <row r="30" spans="1:102" ht="20.100000000000001" customHeight="1" x14ac:dyDescent="0.25">
      <c r="A30" s="85">
        <f>ROW()</f>
        <v>30</v>
      </c>
      <c r="B30" s="129" t="str">
        <f t="shared" si="12"/>
        <v/>
      </c>
      <c r="C30" s="129" t="str">
        <f t="shared" si="0"/>
        <v/>
      </c>
      <c r="D30" s="129" t="str">
        <f>IF(C30="","",COUNTIFS(C$11:C30,"&gt;0"))</f>
        <v/>
      </c>
      <c r="E30" s="53"/>
      <c r="F30" s="54"/>
      <c r="G30" s="54"/>
      <c r="H30" s="53"/>
      <c r="I30" s="168"/>
      <c r="J30" s="64"/>
      <c r="K30" s="261"/>
      <c r="L30" s="259">
        <v>0</v>
      </c>
      <c r="M30" s="171" t="str">
        <f>IFERROR(VLOOKUP(J30,Lists!J$4:K$725,2,FALSE),"")</f>
        <v/>
      </c>
      <c r="N30" s="66" t="str">
        <f>IFERROR(VLOOKUP(J30,Lists!J$4:L$725,3,FALSE),"")</f>
        <v/>
      </c>
      <c r="O30" s="67" t="str">
        <f t="shared" si="1"/>
        <v/>
      </c>
      <c r="P30" s="62"/>
      <c r="Q30" s="169"/>
      <c r="R30" s="89"/>
      <c r="S30" s="97"/>
      <c r="T30" s="53"/>
      <c r="U30" s="89"/>
      <c r="V30" s="98"/>
      <c r="W30" s="107"/>
      <c r="X30" s="81" t="str">
        <f>IFERROR(VLOOKUP(I30,Lists!A$4:B$11,2,FALSE),"")</f>
        <v/>
      </c>
      <c r="Y30" s="81" t="str">
        <f>IFERROR(VLOOKUP(#REF!,Lists!A$12:B$45,2,FALSE),"")</f>
        <v/>
      </c>
      <c r="Z30" s="85" t="str">
        <f t="shared" si="2"/>
        <v/>
      </c>
      <c r="AA30" s="95" t="str">
        <f t="shared" si="3"/>
        <v/>
      </c>
      <c r="AB30" s="95" t="str">
        <f>IF(L30&lt;&gt;0,IF(R30="Yes",IF(#REF!="","P",""),""),"")</f>
        <v/>
      </c>
      <c r="AC30" s="95" t="str">
        <f t="shared" si="4"/>
        <v/>
      </c>
      <c r="AD30" s="95" t="str">
        <f t="shared" si="5"/>
        <v/>
      </c>
      <c r="AE30" s="95" t="str">
        <f t="shared" si="6"/>
        <v/>
      </c>
      <c r="AF30" s="77"/>
      <c r="AG30" s="77"/>
      <c r="AH30" s="77"/>
      <c r="AI30" s="77"/>
      <c r="AK30" s="77"/>
      <c r="AL30" s="77"/>
      <c r="AM30" s="77"/>
      <c r="BN30" s="69" t="str">
        <f t="shared" si="7"/>
        <v/>
      </c>
      <c r="BO30" s="69" t="str">
        <f t="shared" si="8"/>
        <v/>
      </c>
      <c r="BP30" s="69" t="str">
        <f t="shared" si="9"/>
        <v/>
      </c>
      <c r="BQ30" s="69" t="str">
        <f t="shared" si="10"/>
        <v/>
      </c>
      <c r="BT30" s="69" t="str">
        <f t="shared" si="11"/>
        <v/>
      </c>
      <c r="CX30" s="39" t="str">
        <f t="shared" si="13"/>
        <v/>
      </c>
    </row>
    <row r="31" spans="1:102" ht="20.100000000000001" customHeight="1" x14ac:dyDescent="0.25">
      <c r="A31" s="85">
        <f>ROW()</f>
        <v>31</v>
      </c>
      <c r="B31" s="129" t="str">
        <f t="shared" si="12"/>
        <v/>
      </c>
      <c r="C31" s="129" t="str">
        <f t="shared" si="0"/>
        <v/>
      </c>
      <c r="D31" s="129" t="str">
        <f>IF(C31="","",COUNTIFS(C$11:C31,"&gt;0"))</f>
        <v/>
      </c>
      <c r="E31" s="53"/>
      <c r="F31" s="54"/>
      <c r="G31" s="54"/>
      <c r="H31" s="53"/>
      <c r="I31" s="168"/>
      <c r="J31" s="64"/>
      <c r="K31" s="261"/>
      <c r="L31" s="259">
        <v>0</v>
      </c>
      <c r="M31" s="171" t="str">
        <f>IFERROR(VLOOKUP(J31,Lists!J$4:K$725,2,FALSE),"")</f>
        <v/>
      </c>
      <c r="N31" s="66" t="str">
        <f>IFERROR(VLOOKUP(J31,Lists!J$4:L$725,3,FALSE),"")</f>
        <v/>
      </c>
      <c r="O31" s="67" t="str">
        <f t="shared" si="1"/>
        <v/>
      </c>
      <c r="P31" s="62"/>
      <c r="Q31" s="169"/>
      <c r="R31" s="89"/>
      <c r="S31" s="97"/>
      <c r="T31" s="53"/>
      <c r="U31" s="89"/>
      <c r="V31" s="98"/>
      <c r="W31" s="107"/>
      <c r="X31" s="81" t="str">
        <f>IFERROR(VLOOKUP(I31,Lists!A$4:B$11,2,FALSE),"")</f>
        <v/>
      </c>
      <c r="Y31" s="81" t="str">
        <f>IFERROR(VLOOKUP(#REF!,Lists!A$12:B$45,2,FALSE),"")</f>
        <v/>
      </c>
      <c r="Z31" s="85" t="str">
        <f t="shared" si="2"/>
        <v/>
      </c>
      <c r="AA31" s="95" t="str">
        <f t="shared" si="3"/>
        <v/>
      </c>
      <c r="AB31" s="95" t="str">
        <f>IF(L31&lt;&gt;0,IF(R31="Yes",IF(#REF!="","P",""),""),"")</f>
        <v/>
      </c>
      <c r="AC31" s="95" t="str">
        <f t="shared" si="4"/>
        <v/>
      </c>
      <c r="AD31" s="95" t="str">
        <f t="shared" si="5"/>
        <v/>
      </c>
      <c r="AE31" s="95" t="str">
        <f t="shared" si="6"/>
        <v/>
      </c>
      <c r="AF31" s="77"/>
      <c r="AG31" s="77"/>
      <c r="AH31" s="77"/>
      <c r="AI31" s="77"/>
      <c r="AK31" s="77"/>
      <c r="AL31" s="77"/>
      <c r="AM31" s="77"/>
      <c r="BN31" s="69" t="str">
        <f t="shared" si="7"/>
        <v/>
      </c>
      <c r="BO31" s="69" t="str">
        <f t="shared" si="8"/>
        <v/>
      </c>
      <c r="BP31" s="69" t="str">
        <f t="shared" si="9"/>
        <v/>
      </c>
      <c r="BQ31" s="69" t="str">
        <f t="shared" si="10"/>
        <v/>
      </c>
      <c r="BT31" s="69" t="str">
        <f t="shared" si="11"/>
        <v/>
      </c>
      <c r="CX31" s="39" t="str">
        <f t="shared" si="13"/>
        <v/>
      </c>
    </row>
    <row r="32" spans="1:102" ht="20.100000000000001" customHeight="1" x14ac:dyDescent="0.25">
      <c r="A32" s="85">
        <f>ROW()</f>
        <v>32</v>
      </c>
      <c r="B32" s="129" t="str">
        <f t="shared" si="12"/>
        <v/>
      </c>
      <c r="C32" s="129" t="str">
        <f t="shared" si="0"/>
        <v/>
      </c>
      <c r="D32" s="129" t="str">
        <f>IF(C32="","",COUNTIFS(C$11:C32,"&gt;0"))</f>
        <v/>
      </c>
      <c r="E32" s="53"/>
      <c r="F32" s="54"/>
      <c r="G32" s="54"/>
      <c r="H32" s="53"/>
      <c r="I32" s="168"/>
      <c r="J32" s="64"/>
      <c r="K32" s="261"/>
      <c r="L32" s="259">
        <v>0</v>
      </c>
      <c r="M32" s="171" t="str">
        <f>IFERROR(VLOOKUP(J32,Lists!J$4:K$725,2,FALSE),"")</f>
        <v/>
      </c>
      <c r="N32" s="66" t="str">
        <f>IFERROR(VLOOKUP(J32,Lists!J$4:L$725,3,FALSE),"")</f>
        <v/>
      </c>
      <c r="O32" s="67" t="str">
        <f t="shared" si="1"/>
        <v/>
      </c>
      <c r="P32" s="62"/>
      <c r="Q32" s="169"/>
      <c r="R32" s="89"/>
      <c r="S32" s="97"/>
      <c r="T32" s="53"/>
      <c r="U32" s="89"/>
      <c r="V32" s="98"/>
      <c r="W32" s="107"/>
      <c r="X32" s="81" t="str">
        <f>IFERROR(VLOOKUP(I32,Lists!A$4:B$11,2,FALSE),"")</f>
        <v/>
      </c>
      <c r="Y32" s="81" t="str">
        <f>IFERROR(VLOOKUP(#REF!,Lists!A$12:B$45,2,FALSE),"")</f>
        <v/>
      </c>
      <c r="Z32" s="85" t="str">
        <f t="shared" si="2"/>
        <v/>
      </c>
      <c r="AA32" s="95" t="str">
        <f t="shared" si="3"/>
        <v/>
      </c>
      <c r="AB32" s="95" t="str">
        <f>IF(L32&lt;&gt;0,IF(R32="Yes",IF(#REF!="","P",""),""),"")</f>
        <v/>
      </c>
      <c r="AC32" s="95" t="str">
        <f t="shared" si="4"/>
        <v/>
      </c>
      <c r="AD32" s="95" t="str">
        <f t="shared" si="5"/>
        <v/>
      </c>
      <c r="AE32" s="95" t="str">
        <f t="shared" si="6"/>
        <v/>
      </c>
      <c r="AF32" s="77"/>
      <c r="AG32" s="77"/>
      <c r="AH32" s="77"/>
      <c r="AI32" s="77"/>
      <c r="AK32" s="77"/>
      <c r="AL32" s="77"/>
      <c r="AM32" s="77"/>
      <c r="BN32" s="69" t="str">
        <f t="shared" si="7"/>
        <v/>
      </c>
      <c r="BO32" s="69" t="str">
        <f t="shared" si="8"/>
        <v/>
      </c>
      <c r="BP32" s="69" t="str">
        <f t="shared" si="9"/>
        <v/>
      </c>
      <c r="BQ32" s="69" t="str">
        <f t="shared" si="10"/>
        <v/>
      </c>
      <c r="BT32" s="69" t="str">
        <f t="shared" si="11"/>
        <v/>
      </c>
      <c r="CX32" s="39" t="str">
        <f t="shared" si="13"/>
        <v/>
      </c>
    </row>
    <row r="33" spans="1:102" ht="20.100000000000001" customHeight="1" x14ac:dyDescent="0.25">
      <c r="A33" s="85">
        <f>ROW()</f>
        <v>33</v>
      </c>
      <c r="B33" s="129" t="str">
        <f t="shared" si="12"/>
        <v/>
      </c>
      <c r="C33" s="129" t="str">
        <f t="shared" si="0"/>
        <v/>
      </c>
      <c r="D33" s="129" t="str">
        <f>IF(C33="","",COUNTIFS(C$11:C33,"&gt;0"))</f>
        <v/>
      </c>
      <c r="E33" s="53"/>
      <c r="F33" s="54"/>
      <c r="G33" s="54"/>
      <c r="H33" s="53"/>
      <c r="I33" s="168"/>
      <c r="J33" s="64"/>
      <c r="K33" s="261"/>
      <c r="L33" s="259">
        <v>0</v>
      </c>
      <c r="M33" s="171" t="str">
        <f>IFERROR(VLOOKUP(J33,Lists!J$4:K$725,2,FALSE),"")</f>
        <v/>
      </c>
      <c r="N33" s="66" t="str">
        <f>IFERROR(VLOOKUP(J33,Lists!J$4:L$725,3,FALSE),"")</f>
        <v/>
      </c>
      <c r="O33" s="67" t="str">
        <f t="shared" si="1"/>
        <v/>
      </c>
      <c r="P33" s="62"/>
      <c r="Q33" s="169"/>
      <c r="R33" s="89"/>
      <c r="S33" s="97"/>
      <c r="T33" s="53"/>
      <c r="U33" s="89"/>
      <c r="V33" s="98"/>
      <c r="W33" s="107"/>
      <c r="X33" s="81" t="str">
        <f>IFERROR(VLOOKUP(I33,Lists!A$4:B$11,2,FALSE),"")</f>
        <v/>
      </c>
      <c r="Y33" s="81" t="str">
        <f>IFERROR(VLOOKUP(#REF!,Lists!A$12:B$45,2,FALSE),"")</f>
        <v/>
      </c>
      <c r="Z33" s="85" t="str">
        <f t="shared" si="2"/>
        <v/>
      </c>
      <c r="AA33" s="95" t="str">
        <f t="shared" si="3"/>
        <v/>
      </c>
      <c r="AB33" s="95" t="str">
        <f>IF(L33&lt;&gt;0,IF(R33="Yes",IF(#REF!="","P",""),""),"")</f>
        <v/>
      </c>
      <c r="AC33" s="95" t="str">
        <f t="shared" si="4"/>
        <v/>
      </c>
      <c r="AD33" s="95" t="str">
        <f t="shared" si="5"/>
        <v/>
      </c>
      <c r="AE33" s="95" t="str">
        <f t="shared" si="6"/>
        <v/>
      </c>
      <c r="AF33" s="77"/>
      <c r="AG33" s="77"/>
      <c r="AH33" s="77"/>
      <c r="AI33" s="77"/>
      <c r="AK33" s="77"/>
      <c r="AL33" s="77"/>
      <c r="AM33" s="77"/>
      <c r="BN33" s="69" t="str">
        <f t="shared" si="7"/>
        <v/>
      </c>
      <c r="BO33" s="69" t="str">
        <f t="shared" si="8"/>
        <v/>
      </c>
      <c r="BP33" s="69" t="str">
        <f t="shared" si="9"/>
        <v/>
      </c>
      <c r="BQ33" s="69" t="str">
        <f t="shared" si="10"/>
        <v/>
      </c>
      <c r="BT33" s="69" t="str">
        <f t="shared" si="11"/>
        <v/>
      </c>
      <c r="CX33" s="39" t="str">
        <f t="shared" si="13"/>
        <v/>
      </c>
    </row>
    <row r="34" spans="1:102" ht="20.100000000000001" customHeight="1" x14ac:dyDescent="0.25">
      <c r="A34" s="85">
        <f>ROW()</f>
        <v>34</v>
      </c>
      <c r="B34" s="129" t="str">
        <f t="shared" si="12"/>
        <v/>
      </c>
      <c r="C34" s="129" t="str">
        <f t="shared" si="0"/>
        <v/>
      </c>
      <c r="D34" s="129" t="str">
        <f>IF(C34="","",COUNTIFS(C$11:C34,"&gt;0"))</f>
        <v/>
      </c>
      <c r="E34" s="53"/>
      <c r="F34" s="54"/>
      <c r="G34" s="54"/>
      <c r="H34" s="53"/>
      <c r="I34" s="168"/>
      <c r="J34" s="64"/>
      <c r="K34" s="261"/>
      <c r="L34" s="259">
        <v>0</v>
      </c>
      <c r="M34" s="171" t="str">
        <f>IFERROR(VLOOKUP(J34,Lists!J$4:K$725,2,FALSE),"")</f>
        <v/>
      </c>
      <c r="N34" s="66" t="str">
        <f>IFERROR(VLOOKUP(J34,Lists!J$4:L$725,3,FALSE),"")</f>
        <v/>
      </c>
      <c r="O34" s="67" t="str">
        <f t="shared" si="1"/>
        <v/>
      </c>
      <c r="P34" s="62"/>
      <c r="Q34" s="169"/>
      <c r="R34" s="89"/>
      <c r="S34" s="97"/>
      <c r="T34" s="53"/>
      <c r="U34" s="89"/>
      <c r="V34" s="98"/>
      <c r="W34" s="107"/>
      <c r="X34" s="81" t="str">
        <f>IFERROR(VLOOKUP(I34,Lists!A$4:B$11,2,FALSE),"")</f>
        <v/>
      </c>
      <c r="Y34" s="81" t="str">
        <f>IFERROR(VLOOKUP(#REF!,Lists!A$12:B$45,2,FALSE),"")</f>
        <v/>
      </c>
      <c r="Z34" s="85" t="str">
        <f t="shared" si="2"/>
        <v/>
      </c>
      <c r="AA34" s="95" t="str">
        <f t="shared" si="3"/>
        <v/>
      </c>
      <c r="AB34" s="95" t="str">
        <f>IF(L34&lt;&gt;0,IF(R34="Yes",IF(#REF!="","P",""),""),"")</f>
        <v/>
      </c>
      <c r="AC34" s="95" t="str">
        <f t="shared" si="4"/>
        <v/>
      </c>
      <c r="AD34" s="95" t="str">
        <f t="shared" si="5"/>
        <v/>
      </c>
      <c r="AE34" s="95" t="str">
        <f t="shared" si="6"/>
        <v/>
      </c>
      <c r="AF34" s="77"/>
      <c r="AG34" s="77"/>
      <c r="AH34" s="77"/>
      <c r="AI34" s="77"/>
      <c r="AK34" s="77"/>
      <c r="AL34" s="77"/>
      <c r="AM34" s="77"/>
      <c r="BN34" s="69" t="str">
        <f t="shared" si="7"/>
        <v/>
      </c>
      <c r="BO34" s="69" t="str">
        <f t="shared" si="8"/>
        <v/>
      </c>
      <c r="BP34" s="69" t="str">
        <f t="shared" si="9"/>
        <v/>
      </c>
      <c r="BQ34" s="69" t="str">
        <f t="shared" si="10"/>
        <v/>
      </c>
      <c r="BT34" s="69" t="str">
        <f t="shared" si="11"/>
        <v/>
      </c>
      <c r="CX34" s="39" t="str">
        <f t="shared" si="13"/>
        <v/>
      </c>
    </row>
    <row r="35" spans="1:102" ht="20.100000000000001" customHeight="1" x14ac:dyDescent="0.25">
      <c r="A35" s="85">
        <f>ROW()</f>
        <v>35</v>
      </c>
      <c r="B35" s="129" t="str">
        <f t="shared" si="12"/>
        <v/>
      </c>
      <c r="C35" s="129" t="str">
        <f t="shared" si="0"/>
        <v/>
      </c>
      <c r="D35" s="129" t="str">
        <f>IF(C35="","",COUNTIFS(C$11:C35,"&gt;0"))</f>
        <v/>
      </c>
      <c r="E35" s="53"/>
      <c r="F35" s="54"/>
      <c r="G35" s="54"/>
      <c r="H35" s="53"/>
      <c r="I35" s="168"/>
      <c r="J35" s="64"/>
      <c r="K35" s="261"/>
      <c r="L35" s="259">
        <v>0</v>
      </c>
      <c r="M35" s="171" t="str">
        <f>IFERROR(VLOOKUP(J35,Lists!J$4:K$725,2,FALSE),"")</f>
        <v/>
      </c>
      <c r="N35" s="66" t="str">
        <f>IFERROR(VLOOKUP(J35,Lists!J$4:L$725,3,FALSE),"")</f>
        <v/>
      </c>
      <c r="O35" s="67" t="str">
        <f t="shared" si="1"/>
        <v/>
      </c>
      <c r="P35" s="62"/>
      <c r="Q35" s="169"/>
      <c r="R35" s="89"/>
      <c r="S35" s="97"/>
      <c r="T35" s="53"/>
      <c r="U35" s="89"/>
      <c r="V35" s="98"/>
      <c r="W35" s="107"/>
      <c r="X35" s="81" t="str">
        <f>IFERROR(VLOOKUP(I35,Lists!A$4:B$11,2,FALSE),"")</f>
        <v/>
      </c>
      <c r="Y35" s="81" t="str">
        <f>IFERROR(VLOOKUP(#REF!,Lists!A$12:B$45,2,FALSE),"")</f>
        <v/>
      </c>
      <c r="Z35" s="85" t="str">
        <f t="shared" si="2"/>
        <v/>
      </c>
      <c r="AA35" s="95" t="str">
        <f t="shared" si="3"/>
        <v/>
      </c>
      <c r="AB35" s="95" t="str">
        <f>IF(L35&lt;&gt;0,IF(R35="Yes",IF(#REF!="","P",""),""),"")</f>
        <v/>
      </c>
      <c r="AC35" s="95" t="str">
        <f t="shared" si="4"/>
        <v/>
      </c>
      <c r="AD35" s="95" t="str">
        <f t="shared" si="5"/>
        <v/>
      </c>
      <c r="AE35" s="95" t="str">
        <f t="shared" si="6"/>
        <v/>
      </c>
      <c r="AF35" s="77"/>
      <c r="AG35" s="77"/>
      <c r="AH35" s="77"/>
      <c r="AI35" s="77"/>
      <c r="AK35" s="77"/>
      <c r="AL35" s="77"/>
      <c r="AM35" s="77"/>
      <c r="AN35" s="77"/>
      <c r="BN35" s="69" t="str">
        <f t="shared" si="7"/>
        <v/>
      </c>
      <c r="BO35" s="69" t="str">
        <f t="shared" si="8"/>
        <v/>
      </c>
      <c r="BP35" s="69" t="str">
        <f t="shared" si="9"/>
        <v/>
      </c>
      <c r="BQ35" s="69" t="str">
        <f t="shared" si="10"/>
        <v/>
      </c>
      <c r="BT35" s="69" t="str">
        <f t="shared" si="11"/>
        <v/>
      </c>
      <c r="CX35" s="39" t="str">
        <f t="shared" si="13"/>
        <v/>
      </c>
    </row>
    <row r="36" spans="1:102" ht="20.100000000000001" customHeight="1" x14ac:dyDescent="0.25">
      <c r="A36" s="85">
        <f>ROW()</f>
        <v>36</v>
      </c>
      <c r="B36" s="129" t="str">
        <f t="shared" si="12"/>
        <v/>
      </c>
      <c r="C36" s="129" t="str">
        <f t="shared" si="0"/>
        <v/>
      </c>
      <c r="D36" s="129" t="str">
        <f>IF(C36="","",COUNTIFS(C$11:C36,"&gt;0"))</f>
        <v/>
      </c>
      <c r="E36" s="53"/>
      <c r="F36" s="54"/>
      <c r="G36" s="54"/>
      <c r="H36" s="53"/>
      <c r="I36" s="168"/>
      <c r="J36" s="64"/>
      <c r="K36" s="261"/>
      <c r="L36" s="259">
        <v>0</v>
      </c>
      <c r="M36" s="171" t="str">
        <f>IFERROR(VLOOKUP(J36,Lists!J$4:K$725,2,FALSE),"")</f>
        <v/>
      </c>
      <c r="N36" s="66" t="str">
        <f>IFERROR(VLOOKUP(J36,Lists!J$4:L$725,3,FALSE),"")</f>
        <v/>
      </c>
      <c r="O36" s="67" t="str">
        <f t="shared" si="1"/>
        <v/>
      </c>
      <c r="P36" s="62"/>
      <c r="Q36" s="169"/>
      <c r="R36" s="89"/>
      <c r="S36" s="97"/>
      <c r="T36" s="53"/>
      <c r="U36" s="89"/>
      <c r="V36" s="98"/>
      <c r="W36" s="107"/>
      <c r="X36" s="81" t="str">
        <f>IFERROR(VLOOKUP(I36,Lists!A$4:B$11,2,FALSE),"")</f>
        <v/>
      </c>
      <c r="Y36" s="81" t="str">
        <f>IFERROR(VLOOKUP(#REF!,Lists!A$12:B$45,2,FALSE),"")</f>
        <v/>
      </c>
      <c r="Z36" s="85" t="str">
        <f t="shared" si="2"/>
        <v/>
      </c>
      <c r="AA36" s="95" t="str">
        <f t="shared" si="3"/>
        <v/>
      </c>
      <c r="AB36" s="95" t="str">
        <f>IF(L36&lt;&gt;0,IF(R36="Yes",IF(#REF!="","P",""),""),"")</f>
        <v/>
      </c>
      <c r="AC36" s="95" t="str">
        <f t="shared" si="4"/>
        <v/>
      </c>
      <c r="AD36" s="95" t="str">
        <f t="shared" si="5"/>
        <v/>
      </c>
      <c r="AE36" s="95" t="str">
        <f t="shared" si="6"/>
        <v/>
      </c>
      <c r="AF36" s="77"/>
      <c r="AG36" s="77"/>
      <c r="AH36" s="77"/>
      <c r="AI36" s="77"/>
      <c r="AK36" s="77"/>
      <c r="AL36" s="77"/>
      <c r="AM36" s="77"/>
      <c r="AN36" s="77"/>
      <c r="BN36" s="69" t="str">
        <f t="shared" si="7"/>
        <v/>
      </c>
      <c r="BO36" s="69" t="str">
        <f t="shared" si="8"/>
        <v/>
      </c>
      <c r="BP36" s="69" t="str">
        <f t="shared" si="9"/>
        <v/>
      </c>
      <c r="BQ36" s="69" t="str">
        <f t="shared" si="10"/>
        <v/>
      </c>
      <c r="BT36" s="69" t="str">
        <f t="shared" si="11"/>
        <v/>
      </c>
      <c r="CX36" s="39" t="str">
        <f t="shared" si="13"/>
        <v/>
      </c>
    </row>
    <row r="37" spans="1:102" ht="20.100000000000001" customHeight="1" x14ac:dyDescent="0.25">
      <c r="A37" s="85">
        <f>ROW()</f>
        <v>37</v>
      </c>
      <c r="B37" s="129" t="str">
        <f t="shared" si="12"/>
        <v/>
      </c>
      <c r="C37" s="129" t="str">
        <f t="shared" si="0"/>
        <v/>
      </c>
      <c r="D37" s="129" t="str">
        <f>IF(C37="","",COUNTIFS(C$11:C37,"&gt;0"))</f>
        <v/>
      </c>
      <c r="E37" s="53"/>
      <c r="F37" s="54"/>
      <c r="G37" s="54"/>
      <c r="H37" s="53"/>
      <c r="I37" s="168"/>
      <c r="J37" s="64"/>
      <c r="K37" s="261"/>
      <c r="L37" s="259">
        <v>0</v>
      </c>
      <c r="M37" s="171" t="str">
        <f>IFERROR(VLOOKUP(J37,Lists!J$4:K$725,2,FALSE),"")</f>
        <v/>
      </c>
      <c r="N37" s="66" t="str">
        <f>IFERROR(VLOOKUP(J37,Lists!J$4:L$725,3,FALSE),"")</f>
        <v/>
      </c>
      <c r="O37" s="67" t="str">
        <f t="shared" si="1"/>
        <v/>
      </c>
      <c r="P37" s="62"/>
      <c r="Q37" s="169"/>
      <c r="R37" s="89"/>
      <c r="S37" s="97"/>
      <c r="T37" s="53"/>
      <c r="U37" s="89"/>
      <c r="V37" s="98"/>
      <c r="W37" s="107"/>
      <c r="X37" s="81" t="str">
        <f>IFERROR(VLOOKUP(I37,Lists!A$4:B$11,2,FALSE),"")</f>
        <v/>
      </c>
      <c r="Y37" s="81" t="str">
        <f>IFERROR(VLOOKUP(#REF!,Lists!A$12:B$45,2,FALSE),"")</f>
        <v/>
      </c>
      <c r="Z37" s="85" t="str">
        <f t="shared" si="2"/>
        <v/>
      </c>
      <c r="AA37" s="95" t="str">
        <f t="shared" si="3"/>
        <v/>
      </c>
      <c r="AB37" s="95" t="str">
        <f>IF(L37&lt;&gt;0,IF(R37="Yes",IF(#REF!="","P",""),""),"")</f>
        <v/>
      </c>
      <c r="AC37" s="95" t="str">
        <f t="shared" si="4"/>
        <v/>
      </c>
      <c r="AD37" s="95" t="str">
        <f t="shared" si="5"/>
        <v/>
      </c>
      <c r="AE37" s="95" t="str">
        <f t="shared" si="6"/>
        <v/>
      </c>
      <c r="AF37" s="77"/>
      <c r="AG37" s="77"/>
      <c r="AH37" s="77"/>
      <c r="AI37" s="77"/>
      <c r="AK37" s="77"/>
      <c r="AL37" s="77"/>
      <c r="AM37" s="77"/>
      <c r="AN37" s="77"/>
      <c r="BN37" s="69" t="str">
        <f t="shared" si="7"/>
        <v/>
      </c>
      <c r="BO37" s="69" t="str">
        <f t="shared" si="8"/>
        <v/>
      </c>
      <c r="BP37" s="69" t="str">
        <f t="shared" si="9"/>
        <v/>
      </c>
      <c r="BQ37" s="69" t="str">
        <f t="shared" si="10"/>
        <v/>
      </c>
      <c r="BT37" s="69" t="str">
        <f t="shared" si="11"/>
        <v/>
      </c>
      <c r="CX37" s="39" t="str">
        <f t="shared" si="13"/>
        <v/>
      </c>
    </row>
    <row r="38" spans="1:102" ht="20.100000000000001" customHeight="1" x14ac:dyDescent="0.25">
      <c r="A38" s="85">
        <f>ROW()</f>
        <v>38</v>
      </c>
      <c r="B38" s="129" t="str">
        <f t="shared" si="12"/>
        <v/>
      </c>
      <c r="C38" s="129" t="str">
        <f t="shared" si="0"/>
        <v/>
      </c>
      <c r="D38" s="129" t="str">
        <f>IF(C38="","",COUNTIFS(C$11:C38,"&gt;0"))</f>
        <v/>
      </c>
      <c r="E38" s="53"/>
      <c r="F38" s="54"/>
      <c r="G38" s="54"/>
      <c r="H38" s="53"/>
      <c r="I38" s="168"/>
      <c r="J38" s="64"/>
      <c r="K38" s="261"/>
      <c r="L38" s="259">
        <v>0</v>
      </c>
      <c r="M38" s="171" t="str">
        <f>IFERROR(VLOOKUP(J38,Lists!J$4:K$725,2,FALSE),"")</f>
        <v/>
      </c>
      <c r="N38" s="66" t="str">
        <f>IFERROR(VLOOKUP(J38,Lists!J$4:L$725,3,FALSE),"")</f>
        <v/>
      </c>
      <c r="O38" s="67" t="str">
        <f t="shared" si="1"/>
        <v/>
      </c>
      <c r="P38" s="62"/>
      <c r="Q38" s="169"/>
      <c r="R38" s="89"/>
      <c r="S38" s="97"/>
      <c r="T38" s="53"/>
      <c r="U38" s="89"/>
      <c r="V38" s="98"/>
      <c r="W38" s="107"/>
      <c r="X38" s="81" t="str">
        <f>IFERROR(VLOOKUP(I38,Lists!A$4:B$11,2,FALSE),"")</f>
        <v/>
      </c>
      <c r="Y38" s="81" t="str">
        <f>IFERROR(VLOOKUP(#REF!,Lists!A$12:B$45,2,FALSE),"")</f>
        <v/>
      </c>
      <c r="Z38" s="85" t="str">
        <f t="shared" si="2"/>
        <v/>
      </c>
      <c r="AA38" s="95" t="str">
        <f t="shared" si="3"/>
        <v/>
      </c>
      <c r="AB38" s="95" t="str">
        <f>IF(L38&lt;&gt;0,IF(R38="Yes",IF(#REF!="","P",""),""),"")</f>
        <v/>
      </c>
      <c r="AC38" s="95" t="str">
        <f t="shared" si="4"/>
        <v/>
      </c>
      <c r="AD38" s="95" t="str">
        <f t="shared" si="5"/>
        <v/>
      </c>
      <c r="AE38" s="95" t="str">
        <f t="shared" si="6"/>
        <v/>
      </c>
      <c r="AF38" s="77"/>
      <c r="AG38" s="77"/>
      <c r="AH38" s="77"/>
      <c r="AI38" s="77"/>
      <c r="AK38" s="77"/>
      <c r="AL38" s="77"/>
      <c r="AM38" s="77"/>
      <c r="AN38" s="77"/>
      <c r="BN38" s="69" t="str">
        <f t="shared" si="7"/>
        <v/>
      </c>
      <c r="BO38" s="69" t="str">
        <f t="shared" si="8"/>
        <v/>
      </c>
      <c r="BP38" s="69" t="str">
        <f t="shared" si="9"/>
        <v/>
      </c>
      <c r="BQ38" s="69" t="str">
        <f t="shared" si="10"/>
        <v/>
      </c>
      <c r="BT38" s="69" t="str">
        <f t="shared" si="11"/>
        <v/>
      </c>
      <c r="CX38" s="39" t="str">
        <f t="shared" si="13"/>
        <v/>
      </c>
    </row>
    <row r="39" spans="1:102" ht="20.100000000000001" customHeight="1" x14ac:dyDescent="0.25">
      <c r="A39" s="85">
        <f>ROW()</f>
        <v>39</v>
      </c>
      <c r="B39" s="129" t="str">
        <f t="shared" si="12"/>
        <v/>
      </c>
      <c r="C39" s="129" t="str">
        <f t="shared" si="0"/>
        <v/>
      </c>
      <c r="D39" s="129" t="str">
        <f>IF(C39="","",COUNTIFS(C$11:C39,"&gt;0"))</f>
        <v/>
      </c>
      <c r="E39" s="53"/>
      <c r="F39" s="54"/>
      <c r="G39" s="54"/>
      <c r="H39" s="53"/>
      <c r="I39" s="168"/>
      <c r="J39" s="64"/>
      <c r="K39" s="261"/>
      <c r="L39" s="259">
        <v>0</v>
      </c>
      <c r="M39" s="171" t="str">
        <f>IFERROR(VLOOKUP(J39,Lists!J$4:K$725,2,FALSE),"")</f>
        <v/>
      </c>
      <c r="N39" s="66" t="str">
        <f>IFERROR(VLOOKUP(J39,Lists!J$4:L$725,3,FALSE),"")</f>
        <v/>
      </c>
      <c r="O39" s="67" t="str">
        <f t="shared" si="1"/>
        <v/>
      </c>
      <c r="P39" s="62"/>
      <c r="Q39" s="169"/>
      <c r="R39" s="89"/>
      <c r="S39" s="97"/>
      <c r="T39" s="53"/>
      <c r="U39" s="89"/>
      <c r="V39" s="98"/>
      <c r="W39" s="107"/>
      <c r="X39" s="81" t="str">
        <f>IFERROR(VLOOKUP(I39,Lists!A$4:B$11,2,FALSE),"")</f>
        <v/>
      </c>
      <c r="Y39" s="81" t="str">
        <f>IFERROR(VLOOKUP(#REF!,Lists!A$12:B$45,2,FALSE),"")</f>
        <v/>
      </c>
      <c r="Z39" s="85" t="str">
        <f t="shared" si="2"/>
        <v/>
      </c>
      <c r="AA39" s="95" t="str">
        <f t="shared" si="3"/>
        <v/>
      </c>
      <c r="AB39" s="95" t="str">
        <f>IF(L39&lt;&gt;0,IF(R39="Yes",IF(#REF!="","P",""),""),"")</f>
        <v/>
      </c>
      <c r="AC39" s="95" t="str">
        <f t="shared" si="4"/>
        <v/>
      </c>
      <c r="AD39" s="95" t="str">
        <f t="shared" si="5"/>
        <v/>
      </c>
      <c r="AE39" s="95" t="str">
        <f t="shared" si="6"/>
        <v/>
      </c>
      <c r="AF39" s="77"/>
      <c r="AG39" s="77"/>
      <c r="AH39" s="77"/>
      <c r="AI39" s="77"/>
      <c r="AK39" s="77"/>
      <c r="AL39" s="77"/>
      <c r="AM39" s="77"/>
      <c r="AN39" s="77"/>
      <c r="BN39" s="69" t="str">
        <f t="shared" si="7"/>
        <v/>
      </c>
      <c r="BO39" s="69" t="str">
        <f t="shared" si="8"/>
        <v/>
      </c>
      <c r="BP39" s="69" t="str">
        <f t="shared" si="9"/>
        <v/>
      </c>
      <c r="BQ39" s="69" t="str">
        <f t="shared" si="10"/>
        <v/>
      </c>
      <c r="BT39" s="69" t="str">
        <f t="shared" si="11"/>
        <v/>
      </c>
      <c r="CX39" s="39" t="str">
        <f t="shared" si="13"/>
        <v/>
      </c>
    </row>
    <row r="40" spans="1:102" ht="20.100000000000001" customHeight="1" x14ac:dyDescent="0.25">
      <c r="A40" s="85">
        <f>ROW()</f>
        <v>40</v>
      </c>
      <c r="B40" s="129" t="str">
        <f t="shared" si="12"/>
        <v/>
      </c>
      <c r="C40" s="129" t="str">
        <f t="shared" si="0"/>
        <v/>
      </c>
      <c r="D40" s="129" t="str">
        <f>IF(C40="","",COUNTIFS(C$11:C40,"&gt;0"))</f>
        <v/>
      </c>
      <c r="E40" s="53"/>
      <c r="F40" s="54"/>
      <c r="G40" s="54"/>
      <c r="H40" s="53"/>
      <c r="I40" s="168"/>
      <c r="J40" s="64"/>
      <c r="K40" s="261"/>
      <c r="L40" s="259">
        <v>0</v>
      </c>
      <c r="M40" s="171" t="str">
        <f>IFERROR(VLOOKUP(J40,Lists!J$4:K$725,2,FALSE),"")</f>
        <v/>
      </c>
      <c r="N40" s="66" t="str">
        <f>IFERROR(VLOOKUP(J40,Lists!J$4:L$725,3,FALSE),"")</f>
        <v/>
      </c>
      <c r="O40" s="67" t="str">
        <f t="shared" si="1"/>
        <v/>
      </c>
      <c r="P40" s="62"/>
      <c r="Q40" s="169"/>
      <c r="R40" s="89"/>
      <c r="S40" s="97"/>
      <c r="T40" s="53"/>
      <c r="U40" s="89"/>
      <c r="V40" s="98"/>
      <c r="W40" s="107"/>
      <c r="X40" s="81" t="str">
        <f>IFERROR(VLOOKUP(I40,Lists!A$4:B$11,2,FALSE),"")</f>
        <v/>
      </c>
      <c r="Y40" s="81" t="str">
        <f>IFERROR(VLOOKUP(#REF!,Lists!A$12:B$45,2,FALSE),"")</f>
        <v/>
      </c>
      <c r="Z40" s="85" t="str">
        <f t="shared" si="2"/>
        <v/>
      </c>
      <c r="AA40" s="95" t="str">
        <f t="shared" si="3"/>
        <v/>
      </c>
      <c r="AB40" s="95" t="str">
        <f>IF(L40&lt;&gt;0,IF(R40="Yes",IF(#REF!="","P",""),""),"")</f>
        <v/>
      </c>
      <c r="AC40" s="95" t="str">
        <f t="shared" si="4"/>
        <v/>
      </c>
      <c r="AD40" s="95" t="str">
        <f t="shared" si="5"/>
        <v/>
      </c>
      <c r="AE40" s="95" t="str">
        <f t="shared" si="6"/>
        <v/>
      </c>
      <c r="AF40" s="77"/>
      <c r="AG40" s="77"/>
      <c r="AH40" s="77"/>
      <c r="AI40" s="77"/>
      <c r="AK40" s="77"/>
      <c r="AL40" s="77"/>
      <c r="AM40" s="77"/>
      <c r="AN40" s="77"/>
      <c r="BN40" s="69" t="str">
        <f t="shared" si="7"/>
        <v/>
      </c>
      <c r="BO40" s="69" t="str">
        <f t="shared" si="8"/>
        <v/>
      </c>
      <c r="BP40" s="69" t="str">
        <f t="shared" si="9"/>
        <v/>
      </c>
      <c r="BQ40" s="69" t="str">
        <f t="shared" si="10"/>
        <v/>
      </c>
      <c r="BT40" s="69" t="str">
        <f t="shared" si="11"/>
        <v/>
      </c>
      <c r="CX40" s="39" t="str">
        <f t="shared" si="13"/>
        <v/>
      </c>
    </row>
    <row r="41" spans="1:102" ht="20.100000000000001" customHeight="1" x14ac:dyDescent="0.25">
      <c r="A41" s="85">
        <f>ROW()</f>
        <v>41</v>
      </c>
      <c r="B41" s="129" t="str">
        <f t="shared" si="12"/>
        <v/>
      </c>
      <c r="C41" s="129" t="str">
        <f t="shared" si="0"/>
        <v/>
      </c>
      <c r="D41" s="129" t="str">
        <f>IF(C41="","",COUNTIFS(C$11:C41,"&gt;0"))</f>
        <v/>
      </c>
      <c r="E41" s="53"/>
      <c r="F41" s="54"/>
      <c r="G41" s="54"/>
      <c r="H41" s="53"/>
      <c r="I41" s="168"/>
      <c r="J41" s="64"/>
      <c r="K41" s="261"/>
      <c r="L41" s="259">
        <v>0</v>
      </c>
      <c r="M41" s="171" t="str">
        <f>IFERROR(VLOOKUP(J41,Lists!J$4:K$725,2,FALSE),"")</f>
        <v/>
      </c>
      <c r="N41" s="66" t="str">
        <f>IFERROR(VLOOKUP(J41,Lists!J$4:L$725,3,FALSE),"")</f>
        <v/>
      </c>
      <c r="O41" s="67" t="str">
        <f t="shared" si="1"/>
        <v/>
      </c>
      <c r="P41" s="62"/>
      <c r="Q41" s="169"/>
      <c r="R41" s="89"/>
      <c r="S41" s="97"/>
      <c r="T41" s="53"/>
      <c r="U41" s="89"/>
      <c r="V41" s="98"/>
      <c r="W41" s="107"/>
      <c r="X41" s="81" t="str">
        <f>IFERROR(VLOOKUP(I41,Lists!A$4:B$11,2,FALSE),"")</f>
        <v/>
      </c>
      <c r="Y41" s="81" t="str">
        <f>IFERROR(VLOOKUP(#REF!,Lists!A$12:B$45,2,FALSE),"")</f>
        <v/>
      </c>
      <c r="Z41" s="85" t="str">
        <f t="shared" si="2"/>
        <v/>
      </c>
      <c r="AA41" s="95" t="str">
        <f t="shared" si="3"/>
        <v/>
      </c>
      <c r="AB41" s="95" t="str">
        <f>IF(L41&lt;&gt;0,IF(R41="Yes",IF(#REF!="","P",""),""),"")</f>
        <v/>
      </c>
      <c r="AC41" s="95" t="str">
        <f t="shared" si="4"/>
        <v/>
      </c>
      <c r="AD41" s="95" t="str">
        <f t="shared" si="5"/>
        <v/>
      </c>
      <c r="AE41" s="95" t="str">
        <f t="shared" si="6"/>
        <v/>
      </c>
      <c r="AF41" s="77"/>
      <c r="AG41" s="77"/>
      <c r="AH41" s="77"/>
      <c r="AI41" s="77"/>
      <c r="AK41" s="77"/>
      <c r="AL41" s="77"/>
      <c r="AM41" s="77"/>
      <c r="AN41" s="77"/>
      <c r="BN41" s="69" t="str">
        <f t="shared" si="7"/>
        <v/>
      </c>
      <c r="BO41" s="69" t="str">
        <f t="shared" si="8"/>
        <v/>
      </c>
      <c r="BP41" s="69" t="str">
        <f t="shared" si="9"/>
        <v/>
      </c>
      <c r="BQ41" s="69" t="str">
        <f t="shared" si="10"/>
        <v/>
      </c>
      <c r="BT41" s="69" t="str">
        <f t="shared" si="11"/>
        <v/>
      </c>
      <c r="CX41" s="39" t="str">
        <f t="shared" si="13"/>
        <v/>
      </c>
    </row>
    <row r="42" spans="1:102" ht="20.100000000000001" customHeight="1" x14ac:dyDescent="0.25">
      <c r="A42" s="85">
        <f>ROW()</f>
        <v>42</v>
      </c>
      <c r="B42" s="129" t="str">
        <f t="shared" si="12"/>
        <v/>
      </c>
      <c r="C42" s="129" t="str">
        <f t="shared" si="0"/>
        <v/>
      </c>
      <c r="D42" s="129" t="str">
        <f>IF(C42="","",COUNTIFS(C$11:C42,"&gt;0"))</f>
        <v/>
      </c>
      <c r="E42" s="53"/>
      <c r="F42" s="54"/>
      <c r="G42" s="54"/>
      <c r="H42" s="53"/>
      <c r="I42" s="168"/>
      <c r="J42" s="64"/>
      <c r="K42" s="261"/>
      <c r="L42" s="259">
        <v>0</v>
      </c>
      <c r="M42" s="171" t="str">
        <f>IFERROR(VLOOKUP(J42,Lists!J$4:K$725,2,FALSE),"")</f>
        <v/>
      </c>
      <c r="N42" s="66" t="str">
        <f>IFERROR(VLOOKUP(J42,Lists!J$4:L$725,3,FALSE),"")</f>
        <v/>
      </c>
      <c r="O42" s="67" t="str">
        <f t="shared" si="1"/>
        <v/>
      </c>
      <c r="P42" s="62"/>
      <c r="Q42" s="169"/>
      <c r="R42" s="89"/>
      <c r="S42" s="97"/>
      <c r="T42" s="53"/>
      <c r="U42" s="89"/>
      <c r="V42" s="98"/>
      <c r="W42" s="107"/>
      <c r="X42" s="81" t="str">
        <f>IFERROR(VLOOKUP(I42,Lists!A$4:B$11,2,FALSE),"")</f>
        <v/>
      </c>
      <c r="Y42" s="81" t="str">
        <f>IFERROR(VLOOKUP(#REF!,Lists!A$12:B$45,2,FALSE),"")</f>
        <v/>
      </c>
      <c r="Z42" s="85" t="str">
        <f t="shared" si="2"/>
        <v/>
      </c>
      <c r="AA42" s="95" t="str">
        <f t="shared" si="3"/>
        <v/>
      </c>
      <c r="AB42" s="95" t="str">
        <f>IF(L42&lt;&gt;0,IF(R42="Yes",IF(#REF!="","P",""),""),"")</f>
        <v/>
      </c>
      <c r="AC42" s="95" t="str">
        <f t="shared" si="4"/>
        <v/>
      </c>
      <c r="AD42" s="95" t="str">
        <f t="shared" si="5"/>
        <v/>
      </c>
      <c r="AE42" s="95" t="str">
        <f t="shared" si="6"/>
        <v/>
      </c>
      <c r="AF42" s="77"/>
      <c r="AG42" s="77"/>
      <c r="AH42" s="77"/>
      <c r="AI42" s="77"/>
      <c r="AK42" s="77"/>
      <c r="AL42" s="77"/>
      <c r="AM42" s="77"/>
      <c r="AN42" s="77"/>
      <c r="BN42" s="69" t="str">
        <f t="shared" si="7"/>
        <v/>
      </c>
      <c r="BO42" s="69" t="str">
        <f t="shared" si="8"/>
        <v/>
      </c>
      <c r="BP42" s="69" t="str">
        <f t="shared" si="9"/>
        <v/>
      </c>
      <c r="BQ42" s="69" t="str">
        <f t="shared" si="10"/>
        <v/>
      </c>
      <c r="BT42" s="69" t="str">
        <f t="shared" si="11"/>
        <v/>
      </c>
      <c r="CX42" s="39" t="str">
        <f t="shared" si="13"/>
        <v/>
      </c>
    </row>
    <row r="43" spans="1:102" ht="20.100000000000001" customHeight="1" x14ac:dyDescent="0.25">
      <c r="A43" s="85">
        <f>ROW()</f>
        <v>43</v>
      </c>
      <c r="B43" s="129" t="str">
        <f t="shared" si="12"/>
        <v/>
      </c>
      <c r="C43" s="129" t="str">
        <f t="shared" si="0"/>
        <v/>
      </c>
      <c r="D43" s="129" t="str">
        <f>IF(C43="","",COUNTIFS(C$11:C43,"&gt;0"))</f>
        <v/>
      </c>
      <c r="E43" s="53"/>
      <c r="F43" s="54"/>
      <c r="G43" s="54"/>
      <c r="H43" s="53"/>
      <c r="I43" s="168"/>
      <c r="J43" s="64"/>
      <c r="K43" s="261"/>
      <c r="L43" s="259">
        <v>0</v>
      </c>
      <c r="M43" s="171" t="str">
        <f>IFERROR(VLOOKUP(J43,Lists!J$4:K$725,2,FALSE),"")</f>
        <v/>
      </c>
      <c r="N43" s="66" t="str">
        <f>IFERROR(VLOOKUP(J43,Lists!J$4:L$725,3,FALSE),"")</f>
        <v/>
      </c>
      <c r="O43" s="67" t="str">
        <f t="shared" ref="O43:O75" si="14">IF(L43&gt;0,L43*M43,"")</f>
        <v/>
      </c>
      <c r="P43" s="62"/>
      <c r="Q43" s="169"/>
      <c r="R43" s="89"/>
      <c r="S43" s="97"/>
      <c r="T43" s="53"/>
      <c r="U43" s="89"/>
      <c r="V43" s="98"/>
      <c r="W43" s="107"/>
      <c r="X43" s="81" t="str">
        <f>IFERROR(VLOOKUP(I43,Lists!A$4:B$11,2,FALSE),"")</f>
        <v/>
      </c>
      <c r="Y43" s="81" t="str">
        <f>IFERROR(VLOOKUP(#REF!,Lists!A$12:B$45,2,FALSE),"")</f>
        <v/>
      </c>
      <c r="Z43" s="85" t="str">
        <f t="shared" si="2"/>
        <v/>
      </c>
      <c r="AA43" s="95" t="str">
        <f t="shared" si="3"/>
        <v/>
      </c>
      <c r="AB43" s="95" t="str">
        <f>IF(L43&lt;&gt;0,IF(R43="Yes",IF(#REF!="","P",""),""),"")</f>
        <v/>
      </c>
      <c r="AC43" s="95" t="str">
        <f t="shared" si="4"/>
        <v/>
      </c>
      <c r="AD43" s="95" t="str">
        <f t="shared" si="5"/>
        <v/>
      </c>
      <c r="AE43" s="95" t="str">
        <f t="shared" si="6"/>
        <v/>
      </c>
      <c r="AF43" s="77"/>
      <c r="AG43" s="77"/>
      <c r="AH43" s="77"/>
      <c r="AI43" s="77"/>
      <c r="AK43" s="77"/>
      <c r="AL43" s="77"/>
      <c r="AM43" s="77"/>
      <c r="AN43" s="77"/>
      <c r="BN43" s="69" t="str">
        <f t="shared" si="7"/>
        <v/>
      </c>
      <c r="BO43" s="69" t="str">
        <f t="shared" si="8"/>
        <v/>
      </c>
      <c r="BP43" s="69" t="str">
        <f t="shared" si="9"/>
        <v/>
      </c>
      <c r="BQ43" s="69" t="str">
        <f t="shared" si="10"/>
        <v/>
      </c>
      <c r="BT43" s="69" t="str">
        <f t="shared" si="11"/>
        <v/>
      </c>
      <c r="CX43" s="39" t="str">
        <f t="shared" si="13"/>
        <v/>
      </c>
    </row>
    <row r="44" spans="1:102" ht="20.100000000000001" customHeight="1" x14ac:dyDescent="0.25">
      <c r="A44" s="85">
        <f>ROW()</f>
        <v>44</v>
      </c>
      <c r="B44" s="129" t="str">
        <f t="shared" si="12"/>
        <v/>
      </c>
      <c r="C44" s="129" t="str">
        <f t="shared" si="0"/>
        <v/>
      </c>
      <c r="D44" s="129" t="str">
        <f>IF(C44="","",COUNTIFS(C$11:C44,"&gt;0"))</f>
        <v/>
      </c>
      <c r="E44" s="53"/>
      <c r="F44" s="54"/>
      <c r="G44" s="54"/>
      <c r="H44" s="53"/>
      <c r="I44" s="168"/>
      <c r="J44" s="64"/>
      <c r="K44" s="261"/>
      <c r="L44" s="259">
        <v>0</v>
      </c>
      <c r="M44" s="171" t="str">
        <f>IFERROR(VLOOKUP(J44,Lists!J$4:K$725,2,FALSE),"")</f>
        <v/>
      </c>
      <c r="N44" s="66" t="str">
        <f>IFERROR(VLOOKUP(J44,Lists!J$4:L$725,3,FALSE),"")</f>
        <v/>
      </c>
      <c r="O44" s="67" t="str">
        <f t="shared" si="14"/>
        <v/>
      </c>
      <c r="P44" s="62"/>
      <c r="Q44" s="169"/>
      <c r="R44" s="89"/>
      <c r="S44" s="97"/>
      <c r="T44" s="53"/>
      <c r="U44" s="89"/>
      <c r="V44" s="98"/>
      <c r="W44" s="107"/>
      <c r="X44" s="81" t="str">
        <f>IFERROR(VLOOKUP(I44,Lists!A$4:B$11,2,FALSE),"")</f>
        <v/>
      </c>
      <c r="Y44" s="81" t="str">
        <f>IFERROR(VLOOKUP(#REF!,Lists!A$12:B$45,2,FALSE),"")</f>
        <v/>
      </c>
      <c r="Z44" s="85" t="str">
        <f t="shared" si="2"/>
        <v/>
      </c>
      <c r="AA44" s="95" t="str">
        <f t="shared" si="3"/>
        <v/>
      </c>
      <c r="AB44" s="95" t="str">
        <f>IF(L44&lt;&gt;0,IF(R44="Yes",IF(#REF!="","P",""),""),"")</f>
        <v/>
      </c>
      <c r="AC44" s="95" t="str">
        <f t="shared" si="4"/>
        <v/>
      </c>
      <c r="AD44" s="95" t="str">
        <f t="shared" si="5"/>
        <v/>
      </c>
      <c r="AE44" s="95" t="str">
        <f t="shared" si="6"/>
        <v/>
      </c>
      <c r="AF44" s="77"/>
      <c r="AG44" s="77"/>
      <c r="AH44" s="77"/>
      <c r="AI44" s="77"/>
      <c r="AK44" s="77"/>
      <c r="AL44" s="77"/>
      <c r="AM44" s="77"/>
      <c r="AN44" s="77"/>
      <c r="BN44" s="69" t="str">
        <f t="shared" si="7"/>
        <v/>
      </c>
      <c r="BO44" s="69" t="str">
        <f t="shared" si="8"/>
        <v/>
      </c>
      <c r="BP44" s="69" t="str">
        <f t="shared" si="9"/>
        <v/>
      </c>
      <c r="BQ44" s="69" t="str">
        <f t="shared" si="10"/>
        <v/>
      </c>
      <c r="BT44" s="69" t="str">
        <f t="shared" si="11"/>
        <v/>
      </c>
      <c r="CX44" s="39" t="str">
        <f t="shared" si="13"/>
        <v/>
      </c>
    </row>
    <row r="45" spans="1:102" ht="20.100000000000001" customHeight="1" x14ac:dyDescent="0.25">
      <c r="A45" s="85">
        <f>ROW()</f>
        <v>45</v>
      </c>
      <c r="B45" s="129" t="str">
        <f t="shared" si="12"/>
        <v/>
      </c>
      <c r="C45" s="129" t="str">
        <f t="shared" si="0"/>
        <v/>
      </c>
      <c r="D45" s="129" t="str">
        <f>IF(C45="","",COUNTIFS(C$11:C45,"&gt;0"))</f>
        <v/>
      </c>
      <c r="E45" s="53"/>
      <c r="F45" s="54"/>
      <c r="G45" s="54"/>
      <c r="H45" s="53"/>
      <c r="I45" s="168"/>
      <c r="J45" s="64"/>
      <c r="K45" s="261"/>
      <c r="L45" s="259">
        <v>0</v>
      </c>
      <c r="M45" s="171" t="str">
        <f>IFERROR(VLOOKUP(J45,Lists!J$4:K$725,2,FALSE),"")</f>
        <v/>
      </c>
      <c r="N45" s="66" t="str">
        <f>IFERROR(VLOOKUP(J45,Lists!J$4:L$725,3,FALSE),"")</f>
        <v/>
      </c>
      <c r="O45" s="67" t="str">
        <f t="shared" si="14"/>
        <v/>
      </c>
      <c r="P45" s="62"/>
      <c r="Q45" s="169"/>
      <c r="R45" s="89"/>
      <c r="S45" s="97"/>
      <c r="T45" s="53"/>
      <c r="U45" s="89"/>
      <c r="V45" s="98"/>
      <c r="W45" s="107"/>
      <c r="X45" s="81" t="str">
        <f>IFERROR(VLOOKUP(I45,Lists!A$4:B$11,2,FALSE),"")</f>
        <v/>
      </c>
      <c r="Y45" s="81" t="str">
        <f>IFERROR(VLOOKUP(#REF!,Lists!A$12:B$45,2,FALSE),"")</f>
        <v/>
      </c>
      <c r="Z45" s="85" t="str">
        <f t="shared" si="2"/>
        <v/>
      </c>
      <c r="AA45" s="95" t="str">
        <f t="shared" si="3"/>
        <v/>
      </c>
      <c r="AB45" s="95" t="str">
        <f>IF(L45&lt;&gt;0,IF(R45="Yes",IF(#REF!="","P",""),""),"")</f>
        <v/>
      </c>
      <c r="AC45" s="95" t="str">
        <f t="shared" si="4"/>
        <v/>
      </c>
      <c r="AD45" s="95" t="str">
        <f t="shared" si="5"/>
        <v/>
      </c>
      <c r="AE45" s="95" t="str">
        <f t="shared" si="6"/>
        <v/>
      </c>
      <c r="AN45" s="77"/>
      <c r="BN45" s="69" t="str">
        <f t="shared" si="7"/>
        <v/>
      </c>
      <c r="BO45" s="69" t="str">
        <f t="shared" si="8"/>
        <v/>
      </c>
      <c r="BP45" s="69" t="str">
        <f t="shared" si="9"/>
        <v/>
      </c>
      <c r="BQ45" s="69" t="str">
        <f t="shared" si="10"/>
        <v/>
      </c>
      <c r="BT45" s="69" t="str">
        <f t="shared" si="11"/>
        <v/>
      </c>
      <c r="CX45" s="39" t="str">
        <f t="shared" si="13"/>
        <v/>
      </c>
    </row>
    <row r="46" spans="1:102" ht="20.100000000000001" customHeight="1" x14ac:dyDescent="0.25">
      <c r="A46" s="85">
        <f>ROW()</f>
        <v>46</v>
      </c>
      <c r="B46" s="129" t="str">
        <f t="shared" si="12"/>
        <v/>
      </c>
      <c r="C46" s="129" t="str">
        <f t="shared" si="0"/>
        <v/>
      </c>
      <c r="D46" s="129" t="str">
        <f>IF(C46="","",COUNTIFS(C$11:C46,"&gt;0"))</f>
        <v/>
      </c>
      <c r="E46" s="53"/>
      <c r="F46" s="54"/>
      <c r="G46" s="54"/>
      <c r="H46" s="53"/>
      <c r="I46" s="168"/>
      <c r="J46" s="64"/>
      <c r="K46" s="261"/>
      <c r="L46" s="259">
        <v>0</v>
      </c>
      <c r="M46" s="171" t="str">
        <f>IFERROR(VLOOKUP(J46,Lists!J$4:K$725,2,FALSE),"")</f>
        <v/>
      </c>
      <c r="N46" s="66" t="str">
        <f>IFERROR(VLOOKUP(J46,Lists!J$4:L$725,3,FALSE),"")</f>
        <v/>
      </c>
      <c r="O46" s="67" t="str">
        <f t="shared" si="14"/>
        <v/>
      </c>
      <c r="P46" s="62"/>
      <c r="Q46" s="169"/>
      <c r="R46" s="89"/>
      <c r="S46" s="97"/>
      <c r="T46" s="53"/>
      <c r="U46" s="89"/>
      <c r="V46" s="98"/>
      <c r="W46" s="107"/>
      <c r="X46" s="81" t="str">
        <f>IFERROR(VLOOKUP(I46,Lists!A$4:B$11,2,FALSE),"")</f>
        <v/>
      </c>
      <c r="Y46" s="81" t="str">
        <f>IFERROR(VLOOKUP(#REF!,Lists!A$12:B$45,2,FALSE),"")</f>
        <v/>
      </c>
      <c r="Z46" s="85" t="str">
        <f t="shared" si="2"/>
        <v/>
      </c>
      <c r="AA46" s="95" t="str">
        <f t="shared" si="3"/>
        <v/>
      </c>
      <c r="AB46" s="95" t="str">
        <f>IF(L46&lt;&gt;0,IF(R46="Yes",IF(#REF!="","P",""),""),"")</f>
        <v/>
      </c>
      <c r="AC46" s="95" t="str">
        <f t="shared" si="4"/>
        <v/>
      </c>
      <c r="AD46" s="95" t="str">
        <f t="shared" si="5"/>
        <v/>
      </c>
      <c r="AE46" s="95" t="str">
        <f t="shared" si="6"/>
        <v/>
      </c>
      <c r="AN46" s="77"/>
      <c r="BN46" s="69" t="str">
        <f t="shared" si="7"/>
        <v/>
      </c>
      <c r="BO46" s="69" t="str">
        <f t="shared" si="8"/>
        <v/>
      </c>
      <c r="BP46" s="69" t="str">
        <f t="shared" si="9"/>
        <v/>
      </c>
      <c r="BQ46" s="69" t="str">
        <f t="shared" si="10"/>
        <v/>
      </c>
      <c r="BT46" s="69" t="str">
        <f t="shared" si="11"/>
        <v/>
      </c>
      <c r="CX46" s="39" t="str">
        <f t="shared" si="13"/>
        <v/>
      </c>
    </row>
    <row r="47" spans="1:102" ht="20.100000000000001" customHeight="1" x14ac:dyDescent="0.25">
      <c r="A47" s="85">
        <f>ROW()</f>
        <v>47</v>
      </c>
      <c r="B47" s="129" t="str">
        <f t="shared" si="12"/>
        <v/>
      </c>
      <c r="C47" s="129" t="str">
        <f t="shared" si="0"/>
        <v/>
      </c>
      <c r="D47" s="129" t="str">
        <f>IF(C47="","",COUNTIFS(C$11:C47,"&gt;0"))</f>
        <v/>
      </c>
      <c r="E47" s="53"/>
      <c r="F47" s="54"/>
      <c r="G47" s="54"/>
      <c r="H47" s="53"/>
      <c r="I47" s="168"/>
      <c r="J47" s="64"/>
      <c r="K47" s="261"/>
      <c r="L47" s="259">
        <v>0</v>
      </c>
      <c r="M47" s="171" t="str">
        <f>IFERROR(VLOOKUP(J47,Lists!J$4:K$725,2,FALSE),"")</f>
        <v/>
      </c>
      <c r="N47" s="66" t="str">
        <f>IFERROR(VLOOKUP(J47,Lists!J$4:L$725,3,FALSE),"")</f>
        <v/>
      </c>
      <c r="O47" s="67" t="str">
        <f t="shared" si="14"/>
        <v/>
      </c>
      <c r="P47" s="62"/>
      <c r="Q47" s="169"/>
      <c r="R47" s="89"/>
      <c r="S47" s="97"/>
      <c r="T47" s="53"/>
      <c r="U47" s="89"/>
      <c r="V47" s="98"/>
      <c r="W47" s="107"/>
      <c r="X47" s="81" t="str">
        <f>IFERROR(VLOOKUP(I47,Lists!A$4:B$11,2,FALSE),"")</f>
        <v/>
      </c>
      <c r="Y47" s="81" t="str">
        <f>IFERROR(VLOOKUP(#REF!,Lists!A$12:B$45,2,FALSE),"")</f>
        <v/>
      </c>
      <c r="Z47" s="85" t="str">
        <f t="shared" si="2"/>
        <v/>
      </c>
      <c r="AA47" s="95" t="str">
        <f t="shared" si="3"/>
        <v/>
      </c>
      <c r="AB47" s="95" t="str">
        <f>IF(L47&lt;&gt;0,IF(R47="Yes",IF(#REF!="","P",""),""),"")</f>
        <v/>
      </c>
      <c r="AC47" s="95" t="str">
        <f t="shared" si="4"/>
        <v/>
      </c>
      <c r="AD47" s="95" t="str">
        <f t="shared" si="5"/>
        <v/>
      </c>
      <c r="AE47" s="95" t="str">
        <f t="shared" si="6"/>
        <v/>
      </c>
      <c r="BN47" s="69" t="str">
        <f t="shared" si="7"/>
        <v/>
      </c>
      <c r="BO47" s="69" t="str">
        <f t="shared" si="8"/>
        <v/>
      </c>
      <c r="BP47" s="69" t="str">
        <f t="shared" si="9"/>
        <v/>
      </c>
      <c r="BQ47" s="69" t="str">
        <f t="shared" si="10"/>
        <v/>
      </c>
      <c r="BT47" s="69" t="str">
        <f t="shared" si="11"/>
        <v/>
      </c>
      <c r="CX47" s="39" t="str">
        <f t="shared" si="13"/>
        <v/>
      </c>
    </row>
    <row r="48" spans="1:102" ht="20.100000000000001" customHeight="1" x14ac:dyDescent="0.25">
      <c r="A48" s="85">
        <f>ROW()</f>
        <v>48</v>
      </c>
      <c r="B48" s="129" t="str">
        <f t="shared" si="12"/>
        <v/>
      </c>
      <c r="C48" s="129" t="str">
        <f t="shared" si="0"/>
        <v/>
      </c>
      <c r="D48" s="129" t="str">
        <f>IF(C48="","",COUNTIFS(C$11:C48,"&gt;0"))</f>
        <v/>
      </c>
      <c r="E48" s="53"/>
      <c r="F48" s="54"/>
      <c r="G48" s="54"/>
      <c r="H48" s="53"/>
      <c r="I48" s="168"/>
      <c r="J48" s="64"/>
      <c r="K48" s="261"/>
      <c r="L48" s="259">
        <v>0</v>
      </c>
      <c r="M48" s="171" t="str">
        <f>IFERROR(VLOOKUP(J48,Lists!J$4:K$725,2,FALSE),"")</f>
        <v/>
      </c>
      <c r="N48" s="66" t="str">
        <f>IFERROR(VLOOKUP(J48,Lists!J$4:L$725,3,FALSE),"")</f>
        <v/>
      </c>
      <c r="O48" s="67" t="str">
        <f t="shared" si="14"/>
        <v/>
      </c>
      <c r="P48" s="62"/>
      <c r="Q48" s="169"/>
      <c r="R48" s="89"/>
      <c r="S48" s="97"/>
      <c r="T48" s="53"/>
      <c r="U48" s="89"/>
      <c r="V48" s="98"/>
      <c r="W48" s="107"/>
      <c r="X48" s="81" t="str">
        <f>IFERROR(VLOOKUP(I48,Lists!A$4:B$11,2,FALSE),"")</f>
        <v/>
      </c>
      <c r="Y48" s="81" t="str">
        <f>IFERROR(VLOOKUP(#REF!,Lists!A$12:B$45,2,FALSE),"")</f>
        <v/>
      </c>
      <c r="Z48" s="85" t="str">
        <f t="shared" si="2"/>
        <v/>
      </c>
      <c r="AA48" s="95" t="str">
        <f t="shared" si="3"/>
        <v/>
      </c>
      <c r="AB48" s="95" t="str">
        <f>IF(L48&lt;&gt;0,IF(R48="Yes",IF(#REF!="","P",""),""),"")</f>
        <v/>
      </c>
      <c r="AC48" s="95" t="str">
        <f t="shared" si="4"/>
        <v/>
      </c>
      <c r="AD48" s="95" t="str">
        <f t="shared" si="5"/>
        <v/>
      </c>
      <c r="AE48" s="95" t="str">
        <f t="shared" si="6"/>
        <v/>
      </c>
      <c r="BN48" s="69" t="str">
        <f t="shared" si="7"/>
        <v/>
      </c>
      <c r="BO48" s="69" t="str">
        <f t="shared" si="8"/>
        <v/>
      </c>
      <c r="BP48" s="69" t="str">
        <f t="shared" si="9"/>
        <v/>
      </c>
      <c r="BQ48" s="69" t="str">
        <f t="shared" si="10"/>
        <v/>
      </c>
      <c r="BT48" s="69" t="str">
        <f t="shared" si="11"/>
        <v/>
      </c>
      <c r="CX48" s="39" t="str">
        <f t="shared" si="13"/>
        <v/>
      </c>
    </row>
    <row r="49" spans="1:102" ht="20.100000000000001" customHeight="1" x14ac:dyDescent="0.25">
      <c r="A49" s="85">
        <f>ROW()</f>
        <v>49</v>
      </c>
      <c r="B49" s="129" t="str">
        <f t="shared" si="12"/>
        <v/>
      </c>
      <c r="C49" s="129" t="str">
        <f t="shared" si="0"/>
        <v/>
      </c>
      <c r="D49" s="129" t="str">
        <f>IF(C49="","",COUNTIFS(C$11:C49,"&gt;0"))</f>
        <v/>
      </c>
      <c r="E49" s="53"/>
      <c r="F49" s="54"/>
      <c r="G49" s="54"/>
      <c r="H49" s="53"/>
      <c r="I49" s="168"/>
      <c r="J49" s="64"/>
      <c r="K49" s="261"/>
      <c r="L49" s="259">
        <v>0</v>
      </c>
      <c r="M49" s="171" t="str">
        <f>IFERROR(VLOOKUP(J49,Lists!J$4:K$725,2,FALSE),"")</f>
        <v/>
      </c>
      <c r="N49" s="66" t="str">
        <f>IFERROR(VLOOKUP(J49,Lists!J$4:L$725,3,FALSE),"")</f>
        <v/>
      </c>
      <c r="O49" s="67" t="str">
        <f t="shared" si="14"/>
        <v/>
      </c>
      <c r="P49" s="62"/>
      <c r="Q49" s="169"/>
      <c r="R49" s="89"/>
      <c r="S49" s="97"/>
      <c r="T49" s="53"/>
      <c r="U49" s="89"/>
      <c r="V49" s="98"/>
      <c r="W49" s="107"/>
      <c r="X49" s="81" t="str">
        <f>IFERROR(VLOOKUP(I49,Lists!A$4:B$11,2,FALSE),"")</f>
        <v/>
      </c>
      <c r="Y49" s="81" t="str">
        <f>IFERROR(VLOOKUP(#REF!,Lists!A$12:B$45,2,FALSE),"")</f>
        <v/>
      </c>
      <c r="Z49" s="85" t="str">
        <f t="shared" si="2"/>
        <v/>
      </c>
      <c r="AA49" s="95" t="str">
        <f t="shared" si="3"/>
        <v/>
      </c>
      <c r="AB49" s="95" t="str">
        <f>IF(L49&lt;&gt;0,IF(R49="Yes",IF(#REF!="","P",""),""),"")</f>
        <v/>
      </c>
      <c r="AC49" s="95" t="str">
        <f t="shared" si="4"/>
        <v/>
      </c>
      <c r="AD49" s="95" t="str">
        <f t="shared" si="5"/>
        <v/>
      </c>
      <c r="AE49" s="95" t="str">
        <f t="shared" si="6"/>
        <v/>
      </c>
      <c r="BN49" s="69" t="str">
        <f t="shared" si="7"/>
        <v/>
      </c>
      <c r="BO49" s="69" t="str">
        <f t="shared" si="8"/>
        <v/>
      </c>
      <c r="BP49" s="69" t="str">
        <f t="shared" si="9"/>
        <v/>
      </c>
      <c r="BQ49" s="69" t="str">
        <f t="shared" si="10"/>
        <v/>
      </c>
      <c r="BT49" s="69" t="str">
        <f t="shared" si="11"/>
        <v/>
      </c>
      <c r="CX49" s="39" t="str">
        <f t="shared" si="13"/>
        <v/>
      </c>
    </row>
    <row r="50" spans="1:102" ht="20.100000000000001" customHeight="1" x14ac:dyDescent="0.25">
      <c r="A50" s="85">
        <f>ROW()</f>
        <v>50</v>
      </c>
      <c r="B50" s="129" t="str">
        <f t="shared" si="12"/>
        <v/>
      </c>
      <c r="C50" s="129" t="str">
        <f t="shared" si="0"/>
        <v/>
      </c>
      <c r="D50" s="129" t="str">
        <f>IF(C50="","",COUNTIFS(C$11:C50,"&gt;0"))</f>
        <v/>
      </c>
      <c r="E50" s="53"/>
      <c r="F50" s="54"/>
      <c r="G50" s="54"/>
      <c r="H50" s="53"/>
      <c r="I50" s="168"/>
      <c r="J50" s="64"/>
      <c r="K50" s="261"/>
      <c r="L50" s="259">
        <v>0</v>
      </c>
      <c r="M50" s="171" t="str">
        <f>IFERROR(VLOOKUP(J50,Lists!J$4:K$725,2,FALSE),"")</f>
        <v/>
      </c>
      <c r="N50" s="66" t="str">
        <f>IFERROR(VLOOKUP(J50,Lists!J$4:L$725,3,FALSE),"")</f>
        <v/>
      </c>
      <c r="O50" s="67" t="str">
        <f t="shared" si="14"/>
        <v/>
      </c>
      <c r="P50" s="62"/>
      <c r="Q50" s="169"/>
      <c r="R50" s="89"/>
      <c r="S50" s="97"/>
      <c r="T50" s="53"/>
      <c r="U50" s="89"/>
      <c r="V50" s="98"/>
      <c r="W50" s="107"/>
      <c r="X50" s="81" t="str">
        <f>IFERROR(VLOOKUP(I50,Lists!A$4:B$11,2,FALSE),"")</f>
        <v/>
      </c>
      <c r="Y50" s="81" t="str">
        <f>IFERROR(VLOOKUP(#REF!,Lists!A$12:B$45,2,FALSE),"")</f>
        <v/>
      </c>
      <c r="Z50" s="85" t="str">
        <f t="shared" si="2"/>
        <v/>
      </c>
      <c r="AA50" s="95" t="str">
        <f t="shared" si="3"/>
        <v/>
      </c>
      <c r="AB50" s="95" t="str">
        <f>IF(L50&lt;&gt;0,IF(R50="Yes",IF(#REF!="","P",""),""),"")</f>
        <v/>
      </c>
      <c r="AC50" s="95" t="str">
        <f t="shared" si="4"/>
        <v/>
      </c>
      <c r="AD50" s="95" t="str">
        <f t="shared" si="5"/>
        <v/>
      </c>
      <c r="AE50" s="95" t="str">
        <f t="shared" si="6"/>
        <v/>
      </c>
      <c r="BN50" s="69" t="str">
        <f t="shared" si="7"/>
        <v/>
      </c>
      <c r="BO50" s="69" t="str">
        <f t="shared" si="8"/>
        <v/>
      </c>
      <c r="BP50" s="69" t="str">
        <f t="shared" si="9"/>
        <v/>
      </c>
      <c r="BQ50" s="69" t="str">
        <f t="shared" si="10"/>
        <v/>
      </c>
      <c r="BT50" s="69" t="str">
        <f t="shared" si="11"/>
        <v/>
      </c>
      <c r="CX50" s="39" t="str">
        <f t="shared" si="13"/>
        <v/>
      </c>
    </row>
    <row r="51" spans="1:102" ht="20.100000000000001" customHeight="1" x14ac:dyDescent="0.25">
      <c r="A51" s="85">
        <f>ROW()</f>
        <v>51</v>
      </c>
      <c r="B51" s="129" t="str">
        <f t="shared" si="12"/>
        <v/>
      </c>
      <c r="C51" s="129" t="str">
        <f t="shared" si="0"/>
        <v/>
      </c>
      <c r="D51" s="129" t="str">
        <f>IF(C51="","",COUNTIFS(C$11:C51,"&gt;0"))</f>
        <v/>
      </c>
      <c r="E51" s="53"/>
      <c r="F51" s="54"/>
      <c r="G51" s="54"/>
      <c r="H51" s="53"/>
      <c r="I51" s="168"/>
      <c r="J51" s="64"/>
      <c r="K51" s="261"/>
      <c r="L51" s="259">
        <v>0</v>
      </c>
      <c r="M51" s="171" t="str">
        <f>IFERROR(VLOOKUP(J51,Lists!J$4:K$725,2,FALSE),"")</f>
        <v/>
      </c>
      <c r="N51" s="66" t="str">
        <f>IFERROR(VLOOKUP(J51,Lists!J$4:L$725,3,FALSE),"")</f>
        <v/>
      </c>
      <c r="O51" s="67" t="str">
        <f t="shared" si="14"/>
        <v/>
      </c>
      <c r="P51" s="62"/>
      <c r="Q51" s="169"/>
      <c r="R51" s="89"/>
      <c r="S51" s="97"/>
      <c r="T51" s="53"/>
      <c r="U51" s="89"/>
      <c r="V51" s="98"/>
      <c r="W51" s="107"/>
      <c r="X51" s="81" t="str">
        <f>IFERROR(VLOOKUP(I51,Lists!A$4:B$11,2,FALSE),"")</f>
        <v/>
      </c>
      <c r="Y51" s="81" t="str">
        <f>IFERROR(VLOOKUP(#REF!,Lists!A$12:B$45,2,FALSE),"")</f>
        <v/>
      </c>
      <c r="Z51" s="85" t="str">
        <f t="shared" si="2"/>
        <v/>
      </c>
      <c r="AA51" s="95" t="str">
        <f t="shared" si="3"/>
        <v/>
      </c>
      <c r="AB51" s="95" t="str">
        <f>IF(L51&lt;&gt;0,IF(R51="Yes",IF(#REF!="","P",""),""),"")</f>
        <v/>
      </c>
      <c r="AC51" s="95" t="str">
        <f t="shared" si="4"/>
        <v/>
      </c>
      <c r="AD51" s="95" t="str">
        <f t="shared" si="5"/>
        <v/>
      </c>
      <c r="AE51" s="95" t="str">
        <f t="shared" si="6"/>
        <v/>
      </c>
      <c r="BN51" s="69" t="str">
        <f t="shared" si="7"/>
        <v/>
      </c>
      <c r="BO51" s="69" t="str">
        <f t="shared" si="8"/>
        <v/>
      </c>
      <c r="BP51" s="69" t="str">
        <f t="shared" si="9"/>
        <v/>
      </c>
      <c r="BQ51" s="69" t="str">
        <f t="shared" si="10"/>
        <v/>
      </c>
      <c r="BT51" s="69" t="str">
        <f t="shared" si="11"/>
        <v/>
      </c>
      <c r="CX51" s="39" t="str">
        <f t="shared" si="13"/>
        <v/>
      </c>
    </row>
    <row r="52" spans="1:102" ht="20.100000000000001" customHeight="1" x14ac:dyDescent="0.25">
      <c r="A52" s="85">
        <f>ROW()</f>
        <v>52</v>
      </c>
      <c r="B52" s="129" t="str">
        <f t="shared" si="12"/>
        <v/>
      </c>
      <c r="C52" s="129" t="str">
        <f t="shared" si="0"/>
        <v/>
      </c>
      <c r="D52" s="129" t="str">
        <f>IF(C52="","",COUNTIFS(C$11:C52,"&gt;0"))</f>
        <v/>
      </c>
      <c r="E52" s="53"/>
      <c r="F52" s="54"/>
      <c r="G52" s="54"/>
      <c r="H52" s="53"/>
      <c r="I52" s="168"/>
      <c r="J52" s="64"/>
      <c r="K52" s="261"/>
      <c r="L52" s="259">
        <v>0</v>
      </c>
      <c r="M52" s="171" t="str">
        <f>IFERROR(VLOOKUP(J52,Lists!J$4:K$725,2,FALSE),"")</f>
        <v/>
      </c>
      <c r="N52" s="66" t="str">
        <f>IFERROR(VLOOKUP(J52,Lists!J$4:L$725,3,FALSE),"")</f>
        <v/>
      </c>
      <c r="O52" s="67" t="str">
        <f t="shared" si="14"/>
        <v/>
      </c>
      <c r="P52" s="62"/>
      <c r="Q52" s="169"/>
      <c r="R52" s="89"/>
      <c r="S52" s="97"/>
      <c r="T52" s="53"/>
      <c r="U52" s="89"/>
      <c r="V52" s="98"/>
      <c r="W52" s="107"/>
      <c r="X52" s="81" t="str">
        <f>IFERROR(VLOOKUP(I52,Lists!A$4:B$11,2,FALSE),"")</f>
        <v/>
      </c>
      <c r="Y52" s="81" t="str">
        <f>IFERROR(VLOOKUP(#REF!,Lists!A$12:B$45,2,FALSE),"")</f>
        <v/>
      </c>
      <c r="Z52" s="85" t="str">
        <f t="shared" si="2"/>
        <v/>
      </c>
      <c r="AA52" s="95" t="str">
        <f t="shared" si="3"/>
        <v/>
      </c>
      <c r="AB52" s="95" t="str">
        <f>IF(L52&lt;&gt;0,IF(R52="Yes",IF(#REF!="","P",""),""),"")</f>
        <v/>
      </c>
      <c r="AC52" s="95" t="str">
        <f t="shared" si="4"/>
        <v/>
      </c>
      <c r="AD52" s="95" t="str">
        <f t="shared" si="5"/>
        <v/>
      </c>
      <c r="AE52" s="95" t="str">
        <f t="shared" si="6"/>
        <v/>
      </c>
      <c r="BN52" s="69" t="str">
        <f t="shared" si="7"/>
        <v/>
      </c>
      <c r="BO52" s="69" t="str">
        <f t="shared" si="8"/>
        <v/>
      </c>
      <c r="BP52" s="69" t="str">
        <f t="shared" si="9"/>
        <v/>
      </c>
      <c r="BQ52" s="69" t="str">
        <f t="shared" si="10"/>
        <v/>
      </c>
      <c r="BT52" s="69" t="str">
        <f t="shared" si="11"/>
        <v/>
      </c>
      <c r="CX52" s="39" t="str">
        <f t="shared" si="13"/>
        <v/>
      </c>
    </row>
    <row r="53" spans="1:102" ht="20.100000000000001" customHeight="1" x14ac:dyDescent="0.25">
      <c r="A53" s="85">
        <f>ROW()</f>
        <v>53</v>
      </c>
      <c r="B53" s="129" t="str">
        <f t="shared" si="12"/>
        <v/>
      </c>
      <c r="C53" s="129" t="str">
        <f t="shared" si="0"/>
        <v/>
      </c>
      <c r="D53" s="129" t="str">
        <f>IF(C53="","",COUNTIFS(C$11:C53,"&gt;0"))</f>
        <v/>
      </c>
      <c r="E53" s="53"/>
      <c r="F53" s="54"/>
      <c r="G53" s="54"/>
      <c r="H53" s="53"/>
      <c r="I53" s="168"/>
      <c r="J53" s="64"/>
      <c r="K53" s="261"/>
      <c r="L53" s="259">
        <v>0</v>
      </c>
      <c r="M53" s="171" t="str">
        <f>IFERROR(VLOOKUP(J53,Lists!J$4:K$725,2,FALSE),"")</f>
        <v/>
      </c>
      <c r="N53" s="66" t="str">
        <f>IFERROR(VLOOKUP(J53,Lists!J$4:L$725,3,FALSE),"")</f>
        <v/>
      </c>
      <c r="O53" s="67" t="str">
        <f t="shared" si="14"/>
        <v/>
      </c>
      <c r="P53" s="62"/>
      <c r="Q53" s="169"/>
      <c r="R53" s="89"/>
      <c r="S53" s="97"/>
      <c r="T53" s="53"/>
      <c r="U53" s="89"/>
      <c r="V53" s="98"/>
      <c r="W53" s="107"/>
      <c r="X53" s="81" t="str">
        <f>IFERROR(VLOOKUP(I53,Lists!A$4:B$11,2,FALSE),"")</f>
        <v/>
      </c>
      <c r="Y53" s="81" t="str">
        <f>IFERROR(VLOOKUP(#REF!,Lists!A$12:B$45,2,FALSE),"")</f>
        <v/>
      </c>
      <c r="Z53" s="85" t="str">
        <f t="shared" si="2"/>
        <v/>
      </c>
      <c r="AA53" s="95" t="str">
        <f t="shared" si="3"/>
        <v/>
      </c>
      <c r="AB53" s="95" t="str">
        <f>IF(L53&lt;&gt;0,IF(R53="Yes",IF(#REF!="","P",""),""),"")</f>
        <v/>
      </c>
      <c r="AC53" s="95" t="str">
        <f t="shared" si="4"/>
        <v/>
      </c>
      <c r="AD53" s="95" t="str">
        <f t="shared" si="5"/>
        <v/>
      </c>
      <c r="AE53" s="95" t="str">
        <f t="shared" si="6"/>
        <v/>
      </c>
      <c r="BN53" s="69" t="str">
        <f t="shared" si="7"/>
        <v/>
      </c>
      <c r="BO53" s="69" t="str">
        <f t="shared" si="8"/>
        <v/>
      </c>
      <c r="BP53" s="69" t="str">
        <f t="shared" si="9"/>
        <v/>
      </c>
      <c r="BQ53" s="69" t="str">
        <f t="shared" si="10"/>
        <v/>
      </c>
      <c r="BT53" s="69" t="str">
        <f t="shared" si="11"/>
        <v/>
      </c>
      <c r="CX53" s="39" t="str">
        <f t="shared" si="13"/>
        <v/>
      </c>
    </row>
    <row r="54" spans="1:102" ht="20.100000000000001" customHeight="1" x14ac:dyDescent="0.25">
      <c r="A54" s="85">
        <f>ROW()</f>
        <v>54</v>
      </c>
      <c r="B54" s="129" t="str">
        <f t="shared" si="12"/>
        <v/>
      </c>
      <c r="C54" s="129" t="str">
        <f t="shared" si="0"/>
        <v/>
      </c>
      <c r="D54" s="129" t="str">
        <f>IF(C54="","",COUNTIFS(C$11:C54,"&gt;0"))</f>
        <v/>
      </c>
      <c r="E54" s="53"/>
      <c r="F54" s="54"/>
      <c r="G54" s="54"/>
      <c r="H54" s="53"/>
      <c r="I54" s="168"/>
      <c r="J54" s="64"/>
      <c r="K54" s="261"/>
      <c r="L54" s="259">
        <v>0</v>
      </c>
      <c r="M54" s="171" t="str">
        <f>IFERROR(VLOOKUP(J54,Lists!J$4:K$725,2,FALSE),"")</f>
        <v/>
      </c>
      <c r="N54" s="66" t="str">
        <f>IFERROR(VLOOKUP(J54,Lists!J$4:L$725,3,FALSE),"")</f>
        <v/>
      </c>
      <c r="O54" s="67" t="str">
        <f t="shared" si="14"/>
        <v/>
      </c>
      <c r="P54" s="62"/>
      <c r="Q54" s="169"/>
      <c r="R54" s="89"/>
      <c r="S54" s="97"/>
      <c r="T54" s="53"/>
      <c r="U54" s="89"/>
      <c r="V54" s="98"/>
      <c r="W54" s="107"/>
      <c r="X54" s="81" t="str">
        <f>IFERROR(VLOOKUP(I54,Lists!A$4:B$11,2,FALSE),"")</f>
        <v/>
      </c>
      <c r="Y54" s="81" t="str">
        <f>IFERROR(VLOOKUP(#REF!,Lists!A$12:B$45,2,FALSE),"")</f>
        <v/>
      </c>
      <c r="Z54" s="85" t="str">
        <f t="shared" si="2"/>
        <v/>
      </c>
      <c r="AA54" s="95" t="str">
        <f t="shared" si="3"/>
        <v/>
      </c>
      <c r="AB54" s="95" t="str">
        <f>IF(L54&lt;&gt;0,IF(R54="Yes",IF(#REF!="","P",""),""),"")</f>
        <v/>
      </c>
      <c r="AC54" s="95" t="str">
        <f t="shared" si="4"/>
        <v/>
      </c>
      <c r="AD54" s="95" t="str">
        <f t="shared" si="5"/>
        <v/>
      </c>
      <c r="AE54" s="95" t="str">
        <f t="shared" si="6"/>
        <v/>
      </c>
      <c r="BN54" s="69" t="str">
        <f t="shared" si="7"/>
        <v/>
      </c>
      <c r="BO54" s="69" t="str">
        <f t="shared" si="8"/>
        <v/>
      </c>
      <c r="BP54" s="69" t="str">
        <f t="shared" si="9"/>
        <v/>
      </c>
      <c r="BQ54" s="69" t="str">
        <f t="shared" si="10"/>
        <v/>
      </c>
      <c r="BT54" s="69" t="str">
        <f t="shared" si="11"/>
        <v/>
      </c>
      <c r="CX54" s="39" t="str">
        <f t="shared" si="13"/>
        <v/>
      </c>
    </row>
    <row r="55" spans="1:102" ht="20.100000000000001" customHeight="1" x14ac:dyDescent="0.25">
      <c r="A55" s="85">
        <f>ROW()</f>
        <v>55</v>
      </c>
      <c r="B55" s="129" t="str">
        <f t="shared" si="12"/>
        <v/>
      </c>
      <c r="C55" s="129" t="str">
        <f t="shared" si="0"/>
        <v/>
      </c>
      <c r="D55" s="129" t="str">
        <f>IF(C55="","",COUNTIFS(C$11:C55,"&gt;0"))</f>
        <v/>
      </c>
      <c r="E55" s="53"/>
      <c r="F55" s="54"/>
      <c r="G55" s="54"/>
      <c r="H55" s="53"/>
      <c r="I55" s="168"/>
      <c r="J55" s="64"/>
      <c r="K55" s="261"/>
      <c r="L55" s="259">
        <v>0</v>
      </c>
      <c r="M55" s="171" t="str">
        <f>IFERROR(VLOOKUP(J55,Lists!J$4:K$725,2,FALSE),"")</f>
        <v/>
      </c>
      <c r="N55" s="66" t="str">
        <f>IFERROR(VLOOKUP(J55,Lists!J$4:L$725,3,FALSE),"")</f>
        <v/>
      </c>
      <c r="O55" s="67" t="str">
        <f t="shared" si="14"/>
        <v/>
      </c>
      <c r="P55" s="62"/>
      <c r="Q55" s="169"/>
      <c r="R55" s="89"/>
      <c r="S55" s="97"/>
      <c r="T55" s="53"/>
      <c r="U55" s="89"/>
      <c r="V55" s="98"/>
      <c r="W55" s="107"/>
      <c r="X55" s="81" t="str">
        <f>IFERROR(VLOOKUP(I55,Lists!A$4:B$11,2,FALSE),"")</f>
        <v/>
      </c>
      <c r="Y55" s="81" t="str">
        <f>IFERROR(VLOOKUP(#REF!,Lists!A$12:B$45,2,FALSE),"")</f>
        <v/>
      </c>
      <c r="Z55" s="85" t="str">
        <f t="shared" si="2"/>
        <v/>
      </c>
      <c r="AA55" s="95" t="str">
        <f t="shared" si="3"/>
        <v/>
      </c>
      <c r="AB55" s="95" t="str">
        <f>IF(L55&lt;&gt;0,IF(R55="Yes",IF(#REF!="","P",""),""),"")</f>
        <v/>
      </c>
      <c r="AC55" s="95" t="str">
        <f t="shared" si="4"/>
        <v/>
      </c>
      <c r="AD55" s="95" t="str">
        <f t="shared" si="5"/>
        <v/>
      </c>
      <c r="AE55" s="95" t="str">
        <f t="shared" si="6"/>
        <v/>
      </c>
      <c r="BN55" s="69" t="str">
        <f t="shared" si="7"/>
        <v/>
      </c>
      <c r="BO55" s="69" t="str">
        <f t="shared" si="8"/>
        <v/>
      </c>
      <c r="BP55" s="69" t="str">
        <f t="shared" si="9"/>
        <v/>
      </c>
      <c r="BQ55" s="69" t="str">
        <f t="shared" si="10"/>
        <v/>
      </c>
      <c r="BT55" s="69" t="str">
        <f t="shared" si="11"/>
        <v/>
      </c>
      <c r="CX55" s="39" t="str">
        <f t="shared" si="13"/>
        <v/>
      </c>
    </row>
    <row r="56" spans="1:102" ht="20.100000000000001" customHeight="1" x14ac:dyDescent="0.25">
      <c r="A56" s="85">
        <f>ROW()</f>
        <v>56</v>
      </c>
      <c r="B56" s="129" t="str">
        <f t="shared" si="12"/>
        <v/>
      </c>
      <c r="C56" s="129" t="str">
        <f t="shared" si="0"/>
        <v/>
      </c>
      <c r="D56" s="129" t="str">
        <f>IF(C56="","",COUNTIFS(C$11:C56,"&gt;0"))</f>
        <v/>
      </c>
      <c r="E56" s="53"/>
      <c r="F56" s="54"/>
      <c r="G56" s="54"/>
      <c r="H56" s="53"/>
      <c r="I56" s="168"/>
      <c r="J56" s="64"/>
      <c r="K56" s="261"/>
      <c r="L56" s="259">
        <v>0</v>
      </c>
      <c r="M56" s="171" t="str">
        <f>IFERROR(VLOOKUP(J56,Lists!J$4:K$725,2,FALSE),"")</f>
        <v/>
      </c>
      <c r="N56" s="66" t="str">
        <f>IFERROR(VLOOKUP(J56,Lists!J$4:L$725,3,FALSE),"")</f>
        <v/>
      </c>
      <c r="O56" s="67" t="str">
        <f t="shared" si="14"/>
        <v/>
      </c>
      <c r="P56" s="62"/>
      <c r="Q56" s="169"/>
      <c r="R56" s="89"/>
      <c r="S56" s="97"/>
      <c r="T56" s="53"/>
      <c r="U56" s="89"/>
      <c r="V56" s="98"/>
      <c r="W56" s="107"/>
      <c r="X56" s="81" t="str">
        <f>IFERROR(VLOOKUP(I56,Lists!A$4:B$11,2,FALSE),"")</f>
        <v/>
      </c>
      <c r="Y56" s="81" t="str">
        <f>IFERROR(VLOOKUP(#REF!,Lists!A$12:B$45,2,FALSE),"")</f>
        <v/>
      </c>
      <c r="Z56" s="85" t="str">
        <f t="shared" si="2"/>
        <v/>
      </c>
      <c r="AA56" s="95" t="str">
        <f t="shared" si="3"/>
        <v/>
      </c>
      <c r="AB56" s="95" t="str">
        <f>IF(L56&lt;&gt;0,IF(R56="Yes",IF(#REF!="","P",""),""),"")</f>
        <v/>
      </c>
      <c r="AC56" s="95" t="str">
        <f t="shared" si="4"/>
        <v/>
      </c>
      <c r="AD56" s="95" t="str">
        <f t="shared" si="5"/>
        <v/>
      </c>
      <c r="AE56" s="95" t="str">
        <f t="shared" si="6"/>
        <v/>
      </c>
      <c r="BN56" s="69" t="str">
        <f t="shared" si="7"/>
        <v/>
      </c>
      <c r="BO56" s="69" t="str">
        <f t="shared" si="8"/>
        <v/>
      </c>
      <c r="BP56" s="69" t="str">
        <f t="shared" si="9"/>
        <v/>
      </c>
      <c r="BQ56" s="69" t="str">
        <f t="shared" si="10"/>
        <v/>
      </c>
      <c r="BT56" s="69" t="str">
        <f t="shared" si="11"/>
        <v/>
      </c>
      <c r="CX56" s="39" t="str">
        <f t="shared" si="13"/>
        <v/>
      </c>
    </row>
    <row r="57" spans="1:102" ht="20.100000000000001" customHeight="1" x14ac:dyDescent="0.25">
      <c r="A57" s="85">
        <f>ROW()</f>
        <v>57</v>
      </c>
      <c r="B57" s="129" t="str">
        <f t="shared" si="12"/>
        <v/>
      </c>
      <c r="C57" s="129" t="str">
        <f t="shared" si="0"/>
        <v/>
      </c>
      <c r="D57" s="129" t="str">
        <f>IF(C57="","",COUNTIFS(C$11:C57,"&gt;0"))</f>
        <v/>
      </c>
      <c r="E57" s="53"/>
      <c r="F57" s="54"/>
      <c r="G57" s="54"/>
      <c r="H57" s="53"/>
      <c r="I57" s="168"/>
      <c r="J57" s="64"/>
      <c r="K57" s="261"/>
      <c r="L57" s="259">
        <v>0</v>
      </c>
      <c r="M57" s="171" t="str">
        <f>IFERROR(VLOOKUP(J57,Lists!J$4:K$725,2,FALSE),"")</f>
        <v/>
      </c>
      <c r="N57" s="66" t="str">
        <f>IFERROR(VLOOKUP(J57,Lists!J$4:L$725,3,FALSE),"")</f>
        <v/>
      </c>
      <c r="O57" s="67" t="str">
        <f t="shared" si="14"/>
        <v/>
      </c>
      <c r="P57" s="62"/>
      <c r="Q57" s="169"/>
      <c r="R57" s="89"/>
      <c r="S57" s="97"/>
      <c r="T57" s="53"/>
      <c r="U57" s="89"/>
      <c r="V57" s="98"/>
      <c r="W57" s="107"/>
      <c r="X57" s="81" t="str">
        <f>IFERROR(VLOOKUP(I57,Lists!A$4:B$11,2,FALSE),"")</f>
        <v/>
      </c>
      <c r="Y57" s="81" t="str">
        <f>IFERROR(VLOOKUP(#REF!,Lists!A$12:B$45,2,FALSE),"")</f>
        <v/>
      </c>
      <c r="Z57" s="85" t="str">
        <f t="shared" si="2"/>
        <v/>
      </c>
      <c r="AA57" s="95" t="str">
        <f t="shared" si="3"/>
        <v/>
      </c>
      <c r="AB57" s="95" t="str">
        <f>IF(L57&lt;&gt;0,IF(R57="Yes",IF(#REF!="","P",""),""),"")</f>
        <v/>
      </c>
      <c r="AC57" s="95" t="str">
        <f t="shared" si="4"/>
        <v/>
      </c>
      <c r="AD57" s="95" t="str">
        <f t="shared" si="5"/>
        <v/>
      </c>
      <c r="AE57" s="95" t="str">
        <f t="shared" si="6"/>
        <v/>
      </c>
      <c r="BN57" s="69" t="str">
        <f t="shared" si="7"/>
        <v/>
      </c>
      <c r="BO57" s="69" t="str">
        <f t="shared" si="8"/>
        <v/>
      </c>
      <c r="BP57" s="69" t="str">
        <f t="shared" si="9"/>
        <v/>
      </c>
      <c r="BQ57" s="69" t="str">
        <f t="shared" si="10"/>
        <v/>
      </c>
      <c r="BT57" s="69" t="str">
        <f t="shared" si="11"/>
        <v/>
      </c>
      <c r="CX57" s="39" t="str">
        <f t="shared" si="13"/>
        <v/>
      </c>
    </row>
    <row r="58" spans="1:102" ht="20.100000000000001" customHeight="1" x14ac:dyDescent="0.25">
      <c r="A58" s="85">
        <f>ROW()</f>
        <v>58</v>
      </c>
      <c r="B58" s="129" t="str">
        <f t="shared" si="12"/>
        <v/>
      </c>
      <c r="C58" s="129" t="str">
        <f t="shared" si="0"/>
        <v/>
      </c>
      <c r="D58" s="129" t="str">
        <f>IF(C58="","",COUNTIFS(C$11:C58,"&gt;0"))</f>
        <v/>
      </c>
      <c r="E58" s="53"/>
      <c r="F58" s="54"/>
      <c r="G58" s="54"/>
      <c r="H58" s="53"/>
      <c r="I58" s="168"/>
      <c r="J58" s="64"/>
      <c r="K58" s="261"/>
      <c r="L58" s="259">
        <v>0</v>
      </c>
      <c r="M58" s="171" t="str">
        <f>IFERROR(VLOOKUP(J58,Lists!J$4:K$725,2,FALSE),"")</f>
        <v/>
      </c>
      <c r="N58" s="66" t="str">
        <f>IFERROR(VLOOKUP(J58,Lists!J$4:L$725,3,FALSE),"")</f>
        <v/>
      </c>
      <c r="O58" s="67" t="str">
        <f t="shared" si="14"/>
        <v/>
      </c>
      <c r="P58" s="62"/>
      <c r="Q58" s="169"/>
      <c r="R58" s="89"/>
      <c r="S58" s="97"/>
      <c r="T58" s="53"/>
      <c r="U58" s="89"/>
      <c r="V58" s="98"/>
      <c r="W58" s="107"/>
      <c r="X58" s="81" t="str">
        <f>IFERROR(VLOOKUP(I58,Lists!A$4:B$11,2,FALSE),"")</f>
        <v/>
      </c>
      <c r="Y58" s="81" t="str">
        <f>IFERROR(VLOOKUP(#REF!,Lists!A$12:B$45,2,FALSE),"")</f>
        <v/>
      </c>
      <c r="Z58" s="85" t="str">
        <f t="shared" si="2"/>
        <v/>
      </c>
      <c r="AA58" s="95" t="str">
        <f t="shared" si="3"/>
        <v/>
      </c>
      <c r="AB58" s="95" t="str">
        <f>IF(L58&lt;&gt;0,IF(R58="Yes",IF(#REF!="","P",""),""),"")</f>
        <v/>
      </c>
      <c r="AC58" s="95" t="str">
        <f t="shared" si="4"/>
        <v/>
      </c>
      <c r="AD58" s="95" t="str">
        <f t="shared" si="5"/>
        <v/>
      </c>
      <c r="AE58" s="95" t="str">
        <f t="shared" si="6"/>
        <v/>
      </c>
      <c r="BN58" s="69" t="str">
        <f t="shared" si="7"/>
        <v/>
      </c>
      <c r="BO58" s="69" t="str">
        <f t="shared" si="8"/>
        <v/>
      </c>
      <c r="BP58" s="69" t="str">
        <f t="shared" si="9"/>
        <v/>
      </c>
      <c r="BQ58" s="69" t="str">
        <f t="shared" si="10"/>
        <v/>
      </c>
      <c r="BT58" s="69" t="str">
        <f t="shared" si="11"/>
        <v/>
      </c>
      <c r="CX58" s="39" t="str">
        <f t="shared" si="13"/>
        <v/>
      </c>
    </row>
    <row r="59" spans="1:102" ht="20.100000000000001" customHeight="1" x14ac:dyDescent="0.25">
      <c r="A59" s="85">
        <f>ROW()</f>
        <v>59</v>
      </c>
      <c r="B59" s="129" t="str">
        <f t="shared" si="12"/>
        <v/>
      </c>
      <c r="C59" s="129" t="str">
        <f t="shared" si="0"/>
        <v/>
      </c>
      <c r="D59" s="129" t="str">
        <f>IF(C59="","",COUNTIFS(C$11:C59,"&gt;0"))</f>
        <v/>
      </c>
      <c r="E59" s="53"/>
      <c r="F59" s="54"/>
      <c r="G59" s="54"/>
      <c r="H59" s="53"/>
      <c r="I59" s="168"/>
      <c r="J59" s="64"/>
      <c r="K59" s="261"/>
      <c r="L59" s="259">
        <v>0</v>
      </c>
      <c r="M59" s="171" t="str">
        <f>IFERROR(VLOOKUP(J59,Lists!J$4:K$725,2,FALSE),"")</f>
        <v/>
      </c>
      <c r="N59" s="66" t="str">
        <f>IFERROR(VLOOKUP(J59,Lists!J$4:L$725,3,FALSE),"")</f>
        <v/>
      </c>
      <c r="O59" s="67" t="str">
        <f t="shared" si="14"/>
        <v/>
      </c>
      <c r="P59" s="62"/>
      <c r="Q59" s="169"/>
      <c r="R59" s="89"/>
      <c r="S59" s="97"/>
      <c r="T59" s="53"/>
      <c r="U59" s="89"/>
      <c r="V59" s="98"/>
      <c r="W59" s="107"/>
      <c r="X59" s="81" t="str">
        <f>IFERROR(VLOOKUP(I59,Lists!A$4:B$11,2,FALSE),"")</f>
        <v/>
      </c>
      <c r="Y59" s="81" t="str">
        <f>IFERROR(VLOOKUP(#REF!,Lists!A$12:B$45,2,FALSE),"")</f>
        <v/>
      </c>
      <c r="Z59" s="85" t="str">
        <f t="shared" si="2"/>
        <v/>
      </c>
      <c r="AA59" s="95" t="str">
        <f t="shared" si="3"/>
        <v/>
      </c>
      <c r="AB59" s="95" t="str">
        <f>IF(L59&lt;&gt;0,IF(R59="Yes",IF(#REF!="","P",""),""),"")</f>
        <v/>
      </c>
      <c r="AC59" s="95" t="str">
        <f t="shared" si="4"/>
        <v/>
      </c>
      <c r="AD59" s="95" t="str">
        <f t="shared" si="5"/>
        <v/>
      </c>
      <c r="AE59" s="95" t="str">
        <f t="shared" si="6"/>
        <v/>
      </c>
      <c r="BN59" s="69" t="str">
        <f t="shared" si="7"/>
        <v/>
      </c>
      <c r="BO59" s="69" t="str">
        <f t="shared" si="8"/>
        <v/>
      </c>
      <c r="BP59" s="69" t="str">
        <f t="shared" si="9"/>
        <v/>
      </c>
      <c r="BQ59" s="69" t="str">
        <f t="shared" si="10"/>
        <v/>
      </c>
      <c r="BT59" s="69" t="str">
        <f t="shared" si="11"/>
        <v/>
      </c>
      <c r="CX59" s="39" t="str">
        <f t="shared" si="13"/>
        <v/>
      </c>
    </row>
    <row r="60" spans="1:102" ht="20.100000000000001" customHeight="1" x14ac:dyDescent="0.25">
      <c r="A60" s="85">
        <f>ROW()</f>
        <v>60</v>
      </c>
      <c r="B60" s="129" t="str">
        <f t="shared" si="12"/>
        <v/>
      </c>
      <c r="C60" s="129" t="str">
        <f t="shared" si="0"/>
        <v/>
      </c>
      <c r="D60" s="129" t="str">
        <f>IF(C60="","",COUNTIFS(C$11:C60,"&gt;0"))</f>
        <v/>
      </c>
      <c r="E60" s="53"/>
      <c r="F60" s="54"/>
      <c r="G60" s="54"/>
      <c r="H60" s="53"/>
      <c r="I60" s="168"/>
      <c r="J60" s="64"/>
      <c r="K60" s="261"/>
      <c r="L60" s="259">
        <v>0</v>
      </c>
      <c r="M60" s="171" t="str">
        <f>IFERROR(VLOOKUP(J60,Lists!J$4:K$725,2,FALSE),"")</f>
        <v/>
      </c>
      <c r="N60" s="66" t="str">
        <f>IFERROR(VLOOKUP(J60,Lists!J$4:L$725,3,FALSE),"")</f>
        <v/>
      </c>
      <c r="O60" s="67" t="str">
        <f t="shared" si="14"/>
        <v/>
      </c>
      <c r="P60" s="62"/>
      <c r="Q60" s="169"/>
      <c r="R60" s="89"/>
      <c r="S60" s="97"/>
      <c r="T60" s="53"/>
      <c r="U60" s="89"/>
      <c r="V60" s="98"/>
      <c r="W60" s="107"/>
      <c r="X60" s="81" t="str">
        <f>IFERROR(VLOOKUP(I60,Lists!A$4:B$11,2,FALSE),"")</f>
        <v/>
      </c>
      <c r="Y60" s="81" t="str">
        <f>IFERROR(VLOOKUP(#REF!,Lists!A$12:B$45,2,FALSE),"")</f>
        <v/>
      </c>
      <c r="Z60" s="85" t="str">
        <f t="shared" si="2"/>
        <v/>
      </c>
      <c r="AA60" s="95" t="str">
        <f t="shared" si="3"/>
        <v/>
      </c>
      <c r="AB60" s="95" t="str">
        <f>IF(L60&lt;&gt;0,IF(R60="Yes",IF(#REF!="","P",""),""),"")</f>
        <v/>
      </c>
      <c r="AC60" s="95" t="str">
        <f t="shared" si="4"/>
        <v/>
      </c>
      <c r="AD60" s="95" t="str">
        <f t="shared" si="5"/>
        <v/>
      </c>
      <c r="AE60" s="95" t="str">
        <f t="shared" si="6"/>
        <v/>
      </c>
      <c r="BN60" s="69" t="str">
        <f t="shared" si="7"/>
        <v/>
      </c>
      <c r="BO60" s="69" t="str">
        <f t="shared" si="8"/>
        <v/>
      </c>
      <c r="BP60" s="69" t="str">
        <f t="shared" si="9"/>
        <v/>
      </c>
      <c r="BQ60" s="69" t="str">
        <f t="shared" si="10"/>
        <v/>
      </c>
      <c r="BT60" s="69" t="str">
        <f t="shared" si="11"/>
        <v/>
      </c>
      <c r="CX60" s="39" t="str">
        <f t="shared" si="13"/>
        <v/>
      </c>
    </row>
    <row r="61" spans="1:102" ht="20.100000000000001" customHeight="1" x14ac:dyDescent="0.25">
      <c r="A61" s="85">
        <f>ROW()</f>
        <v>61</v>
      </c>
      <c r="B61" s="129" t="str">
        <f t="shared" si="12"/>
        <v/>
      </c>
      <c r="C61" s="129" t="str">
        <f t="shared" si="0"/>
        <v/>
      </c>
      <c r="D61" s="129" t="str">
        <f>IF(C61="","",COUNTIFS(C$11:C61,"&gt;0"))</f>
        <v/>
      </c>
      <c r="E61" s="53"/>
      <c r="F61" s="54"/>
      <c r="G61" s="54"/>
      <c r="H61" s="53"/>
      <c r="I61" s="168"/>
      <c r="J61" s="64"/>
      <c r="K61" s="261"/>
      <c r="L61" s="259">
        <v>0</v>
      </c>
      <c r="M61" s="171" t="str">
        <f>IFERROR(VLOOKUP(J61,Lists!J$4:K$725,2,FALSE),"")</f>
        <v/>
      </c>
      <c r="N61" s="66" t="str">
        <f>IFERROR(VLOOKUP(J61,Lists!J$4:L$725,3,FALSE),"")</f>
        <v/>
      </c>
      <c r="O61" s="67" t="str">
        <f t="shared" si="14"/>
        <v/>
      </c>
      <c r="P61" s="62"/>
      <c r="Q61" s="169"/>
      <c r="R61" s="89"/>
      <c r="S61" s="97"/>
      <c r="T61" s="53"/>
      <c r="U61" s="89"/>
      <c r="V61" s="98"/>
      <c r="W61" s="107"/>
      <c r="X61" s="81" t="str">
        <f>IFERROR(VLOOKUP(I61,Lists!A$4:B$11,2,FALSE),"")</f>
        <v/>
      </c>
      <c r="Y61" s="81" t="str">
        <f>IFERROR(VLOOKUP(#REF!,Lists!A$12:B$45,2,FALSE),"")</f>
        <v/>
      </c>
      <c r="Z61" s="85" t="str">
        <f t="shared" si="2"/>
        <v/>
      </c>
      <c r="AA61" s="95" t="str">
        <f t="shared" si="3"/>
        <v/>
      </c>
      <c r="AB61" s="95" t="str">
        <f>IF(L61&lt;&gt;0,IF(R61="Yes",IF(#REF!="","P",""),""),"")</f>
        <v/>
      </c>
      <c r="AC61" s="95" t="str">
        <f t="shared" si="4"/>
        <v/>
      </c>
      <c r="AD61" s="95" t="str">
        <f t="shared" si="5"/>
        <v/>
      </c>
      <c r="AE61" s="95" t="str">
        <f t="shared" si="6"/>
        <v/>
      </c>
      <c r="BN61" s="69" t="str">
        <f t="shared" si="7"/>
        <v/>
      </c>
      <c r="BO61" s="69" t="str">
        <f t="shared" si="8"/>
        <v/>
      </c>
      <c r="BP61" s="69" t="str">
        <f t="shared" si="9"/>
        <v/>
      </c>
      <c r="BQ61" s="69" t="str">
        <f t="shared" si="10"/>
        <v/>
      </c>
      <c r="BT61" s="69" t="str">
        <f t="shared" si="11"/>
        <v/>
      </c>
      <c r="CX61" s="39" t="str">
        <f t="shared" si="13"/>
        <v/>
      </c>
    </row>
    <row r="62" spans="1:102" ht="20.100000000000001" customHeight="1" x14ac:dyDescent="0.25">
      <c r="A62" s="85">
        <f>ROW()</f>
        <v>62</v>
      </c>
      <c r="B62" s="129" t="str">
        <f t="shared" si="12"/>
        <v/>
      </c>
      <c r="C62" s="129" t="str">
        <f t="shared" si="0"/>
        <v/>
      </c>
      <c r="D62" s="129" t="str">
        <f>IF(C62="","",COUNTIFS(C$11:C62,"&gt;0"))</f>
        <v/>
      </c>
      <c r="E62" s="53"/>
      <c r="F62" s="54"/>
      <c r="G62" s="54"/>
      <c r="H62" s="53"/>
      <c r="I62" s="168"/>
      <c r="J62" s="64"/>
      <c r="K62" s="261"/>
      <c r="L62" s="259">
        <v>0</v>
      </c>
      <c r="M62" s="171" t="str">
        <f>IFERROR(VLOOKUP(J62,Lists!J$4:K$725,2,FALSE),"")</f>
        <v/>
      </c>
      <c r="N62" s="66" t="str">
        <f>IFERROR(VLOOKUP(J62,Lists!J$4:L$725,3,FALSE),"")</f>
        <v/>
      </c>
      <c r="O62" s="67" t="str">
        <f t="shared" si="14"/>
        <v/>
      </c>
      <c r="P62" s="62"/>
      <c r="Q62" s="169"/>
      <c r="R62" s="89"/>
      <c r="S62" s="97"/>
      <c r="T62" s="53"/>
      <c r="U62" s="89"/>
      <c r="V62" s="98"/>
      <c r="W62" s="107"/>
      <c r="X62" s="81" t="str">
        <f>IFERROR(VLOOKUP(I62,Lists!A$4:B$11,2,FALSE),"")</f>
        <v/>
      </c>
      <c r="Y62" s="81" t="str">
        <f>IFERROR(VLOOKUP(#REF!,Lists!A$12:B$45,2,FALSE),"")</f>
        <v/>
      </c>
      <c r="Z62" s="85" t="str">
        <f t="shared" si="2"/>
        <v/>
      </c>
      <c r="AA62" s="95" t="str">
        <f t="shared" si="3"/>
        <v/>
      </c>
      <c r="AB62" s="95" t="str">
        <f>IF(L62&lt;&gt;0,IF(R62="Yes",IF(#REF!="","P",""),""),"")</f>
        <v/>
      </c>
      <c r="AC62" s="95" t="str">
        <f t="shared" si="4"/>
        <v/>
      </c>
      <c r="AD62" s="95" t="str">
        <f t="shared" si="5"/>
        <v/>
      </c>
      <c r="AE62" s="95" t="str">
        <f t="shared" si="6"/>
        <v/>
      </c>
      <c r="BN62" s="69" t="str">
        <f t="shared" si="7"/>
        <v/>
      </c>
      <c r="BO62" s="69" t="str">
        <f t="shared" si="8"/>
        <v/>
      </c>
      <c r="BP62" s="69" t="str">
        <f t="shared" si="9"/>
        <v/>
      </c>
      <c r="BQ62" s="69" t="str">
        <f t="shared" si="10"/>
        <v/>
      </c>
      <c r="BT62" s="69" t="str">
        <f t="shared" si="11"/>
        <v/>
      </c>
      <c r="CX62" s="39" t="str">
        <f t="shared" si="13"/>
        <v/>
      </c>
    </row>
    <row r="63" spans="1:102" ht="20.100000000000001" customHeight="1" x14ac:dyDescent="0.25">
      <c r="A63" s="85">
        <f>ROW()</f>
        <v>63</v>
      </c>
      <c r="B63" s="129" t="str">
        <f t="shared" si="12"/>
        <v/>
      </c>
      <c r="C63" s="129" t="str">
        <f t="shared" si="0"/>
        <v/>
      </c>
      <c r="D63" s="129" t="str">
        <f>IF(C63="","",COUNTIFS(C$11:C63,"&gt;0"))</f>
        <v/>
      </c>
      <c r="E63" s="53"/>
      <c r="F63" s="54"/>
      <c r="G63" s="54"/>
      <c r="H63" s="53"/>
      <c r="I63" s="168"/>
      <c r="J63" s="64"/>
      <c r="K63" s="261"/>
      <c r="L63" s="259">
        <v>0</v>
      </c>
      <c r="M63" s="171" t="str">
        <f>IFERROR(VLOOKUP(J63,Lists!J$4:K$725,2,FALSE),"")</f>
        <v/>
      </c>
      <c r="N63" s="66" t="str">
        <f>IFERROR(VLOOKUP(J63,Lists!J$4:L$725,3,FALSE),"")</f>
        <v/>
      </c>
      <c r="O63" s="67" t="str">
        <f t="shared" si="14"/>
        <v/>
      </c>
      <c r="P63" s="62"/>
      <c r="Q63" s="169"/>
      <c r="R63" s="89"/>
      <c r="S63" s="97"/>
      <c r="T63" s="53"/>
      <c r="U63" s="89"/>
      <c r="V63" s="98"/>
      <c r="W63" s="107"/>
      <c r="X63" s="81" t="str">
        <f>IFERROR(VLOOKUP(I63,Lists!A$4:B$11,2,FALSE),"")</f>
        <v/>
      </c>
      <c r="Y63" s="81" t="str">
        <f>IFERROR(VLOOKUP(#REF!,Lists!A$12:B$45,2,FALSE),"")</f>
        <v/>
      </c>
      <c r="Z63" s="85" t="str">
        <f t="shared" si="2"/>
        <v/>
      </c>
      <c r="AA63" s="95" t="str">
        <f t="shared" si="3"/>
        <v/>
      </c>
      <c r="AB63" s="95" t="str">
        <f>IF(L63&lt;&gt;0,IF(R63="Yes",IF(#REF!="","P",""),""),"")</f>
        <v/>
      </c>
      <c r="AC63" s="95" t="str">
        <f t="shared" si="4"/>
        <v/>
      </c>
      <c r="AD63" s="95" t="str">
        <f t="shared" si="5"/>
        <v/>
      </c>
      <c r="AE63" s="95" t="str">
        <f t="shared" si="6"/>
        <v/>
      </c>
      <c r="BN63" s="69" t="str">
        <f t="shared" si="7"/>
        <v/>
      </c>
      <c r="BO63" s="69" t="str">
        <f t="shared" si="8"/>
        <v/>
      </c>
      <c r="BP63" s="69" t="str">
        <f t="shared" si="9"/>
        <v/>
      </c>
      <c r="BQ63" s="69" t="str">
        <f t="shared" si="10"/>
        <v/>
      </c>
      <c r="BT63" s="69" t="str">
        <f t="shared" si="11"/>
        <v/>
      </c>
      <c r="CX63" s="39" t="str">
        <f t="shared" si="13"/>
        <v/>
      </c>
    </row>
    <row r="64" spans="1:102" ht="20.100000000000001" customHeight="1" x14ac:dyDescent="0.25">
      <c r="A64" s="85">
        <f>ROW()</f>
        <v>64</v>
      </c>
      <c r="B64" s="129" t="str">
        <f t="shared" si="12"/>
        <v/>
      </c>
      <c r="C64" s="129" t="str">
        <f t="shared" si="0"/>
        <v/>
      </c>
      <c r="D64" s="129" t="str">
        <f>IF(C64="","",COUNTIFS(C$11:C64,"&gt;0"))</f>
        <v/>
      </c>
      <c r="E64" s="53"/>
      <c r="F64" s="54"/>
      <c r="G64" s="54"/>
      <c r="H64" s="53"/>
      <c r="I64" s="168"/>
      <c r="J64" s="64"/>
      <c r="K64" s="261"/>
      <c r="L64" s="259">
        <v>0</v>
      </c>
      <c r="M64" s="171" t="str">
        <f>IFERROR(VLOOKUP(J64,Lists!J$4:K$725,2,FALSE),"")</f>
        <v/>
      </c>
      <c r="N64" s="66" t="str">
        <f>IFERROR(VLOOKUP(J64,Lists!J$4:L$725,3,FALSE),"")</f>
        <v/>
      </c>
      <c r="O64" s="67" t="str">
        <f t="shared" si="14"/>
        <v/>
      </c>
      <c r="P64" s="62"/>
      <c r="Q64" s="169"/>
      <c r="R64" s="89"/>
      <c r="S64" s="97"/>
      <c r="T64" s="53"/>
      <c r="U64" s="89"/>
      <c r="V64" s="98"/>
      <c r="W64" s="107"/>
      <c r="X64" s="81" t="str">
        <f>IFERROR(VLOOKUP(I64,Lists!A$4:B$11,2,FALSE),"")</f>
        <v/>
      </c>
      <c r="Y64" s="81" t="str">
        <f>IFERROR(VLOOKUP(#REF!,Lists!A$12:B$45,2,FALSE),"")</f>
        <v/>
      </c>
      <c r="Z64" s="85" t="str">
        <f t="shared" si="2"/>
        <v/>
      </c>
      <c r="AA64" s="95" t="str">
        <f t="shared" si="3"/>
        <v/>
      </c>
      <c r="AB64" s="95" t="str">
        <f>IF(L64&lt;&gt;0,IF(R64="Yes",IF(#REF!="","P",""),""),"")</f>
        <v/>
      </c>
      <c r="AC64" s="95" t="str">
        <f t="shared" si="4"/>
        <v/>
      </c>
      <c r="AD64" s="95" t="str">
        <f t="shared" si="5"/>
        <v/>
      </c>
      <c r="AE64" s="95" t="str">
        <f t="shared" si="6"/>
        <v/>
      </c>
      <c r="BN64" s="69" t="str">
        <f t="shared" si="7"/>
        <v/>
      </c>
      <c r="BO64" s="69" t="str">
        <f t="shared" si="8"/>
        <v/>
      </c>
      <c r="BP64" s="69" t="str">
        <f t="shared" si="9"/>
        <v/>
      </c>
      <c r="BQ64" s="69" t="str">
        <f t="shared" si="10"/>
        <v/>
      </c>
      <c r="BT64" s="69" t="str">
        <f t="shared" si="11"/>
        <v/>
      </c>
      <c r="CX64" s="39" t="str">
        <f t="shared" si="13"/>
        <v/>
      </c>
    </row>
    <row r="65" spans="1:102" ht="20.100000000000001" customHeight="1" x14ac:dyDescent="0.25">
      <c r="A65" s="85">
        <f>ROW()</f>
        <v>65</v>
      </c>
      <c r="B65" s="129" t="str">
        <f t="shared" si="12"/>
        <v/>
      </c>
      <c r="C65" s="129" t="str">
        <f t="shared" si="0"/>
        <v/>
      </c>
      <c r="D65" s="129" t="str">
        <f>IF(C65="","",COUNTIFS(C$11:C65,"&gt;0"))</f>
        <v/>
      </c>
      <c r="E65" s="53"/>
      <c r="F65" s="54"/>
      <c r="G65" s="54"/>
      <c r="H65" s="53"/>
      <c r="I65" s="168"/>
      <c r="J65" s="64"/>
      <c r="K65" s="261"/>
      <c r="L65" s="259">
        <v>0</v>
      </c>
      <c r="M65" s="171" t="str">
        <f>IFERROR(VLOOKUP(J65,Lists!J$4:K$725,2,FALSE),"")</f>
        <v/>
      </c>
      <c r="N65" s="66" t="str">
        <f>IFERROR(VLOOKUP(J65,Lists!J$4:L$725,3,FALSE),"")</f>
        <v/>
      </c>
      <c r="O65" s="67" t="str">
        <f t="shared" si="14"/>
        <v/>
      </c>
      <c r="P65" s="62"/>
      <c r="Q65" s="169"/>
      <c r="R65" s="89"/>
      <c r="S65" s="97"/>
      <c r="T65" s="53"/>
      <c r="U65" s="89"/>
      <c r="V65" s="98"/>
      <c r="W65" s="107"/>
      <c r="X65" s="81" t="str">
        <f>IFERROR(VLOOKUP(I65,Lists!A$4:B$11,2,FALSE),"")</f>
        <v/>
      </c>
      <c r="Y65" s="81" t="str">
        <f>IFERROR(VLOOKUP(#REF!,Lists!A$12:B$45,2,FALSE),"")</f>
        <v/>
      </c>
      <c r="Z65" s="85" t="str">
        <f t="shared" si="2"/>
        <v/>
      </c>
      <c r="AA65" s="95" t="str">
        <f t="shared" si="3"/>
        <v/>
      </c>
      <c r="AB65" s="95" t="str">
        <f>IF(L65&lt;&gt;0,IF(R65="Yes",IF(#REF!="","P",""),""),"")</f>
        <v/>
      </c>
      <c r="AC65" s="95" t="str">
        <f t="shared" si="4"/>
        <v/>
      </c>
      <c r="AD65" s="95" t="str">
        <f t="shared" si="5"/>
        <v/>
      </c>
      <c r="AE65" s="95" t="str">
        <f t="shared" si="6"/>
        <v/>
      </c>
      <c r="BN65" s="69" t="str">
        <f t="shared" si="7"/>
        <v/>
      </c>
      <c r="BO65" s="69" t="str">
        <f t="shared" si="8"/>
        <v/>
      </c>
      <c r="BP65" s="69" t="str">
        <f t="shared" si="9"/>
        <v/>
      </c>
      <c r="BQ65" s="69" t="str">
        <f t="shared" si="10"/>
        <v/>
      </c>
      <c r="BT65" s="69" t="str">
        <f t="shared" si="11"/>
        <v/>
      </c>
      <c r="CX65" s="39" t="str">
        <f t="shared" si="13"/>
        <v/>
      </c>
    </row>
    <row r="66" spans="1:102" ht="20.100000000000001" customHeight="1" x14ac:dyDescent="0.25">
      <c r="A66" s="85">
        <f>ROW()</f>
        <v>66</v>
      </c>
      <c r="B66" s="129" t="str">
        <f t="shared" si="12"/>
        <v/>
      </c>
      <c r="C66" s="129" t="str">
        <f t="shared" si="0"/>
        <v/>
      </c>
      <c r="D66" s="129" t="str">
        <f>IF(C66="","",COUNTIFS(C$11:C66,"&gt;0"))</f>
        <v/>
      </c>
      <c r="E66" s="53"/>
      <c r="F66" s="54"/>
      <c r="G66" s="54"/>
      <c r="H66" s="53"/>
      <c r="I66" s="168"/>
      <c r="J66" s="64"/>
      <c r="K66" s="261"/>
      <c r="L66" s="259">
        <v>0</v>
      </c>
      <c r="M66" s="171" t="str">
        <f>IFERROR(VLOOKUP(J66,Lists!J$4:K$725,2,FALSE),"")</f>
        <v/>
      </c>
      <c r="N66" s="66" t="str">
        <f>IFERROR(VLOOKUP(J66,Lists!J$4:L$725,3,FALSE),"")</f>
        <v/>
      </c>
      <c r="O66" s="67" t="str">
        <f t="shared" si="14"/>
        <v/>
      </c>
      <c r="P66" s="62"/>
      <c r="Q66" s="169"/>
      <c r="R66" s="89"/>
      <c r="S66" s="97"/>
      <c r="T66" s="53"/>
      <c r="U66" s="89"/>
      <c r="V66" s="98"/>
      <c r="W66" s="107"/>
      <c r="X66" s="81" t="str">
        <f>IFERROR(VLOOKUP(I66,Lists!A$4:B$11,2,FALSE),"")</f>
        <v/>
      </c>
      <c r="Y66" s="81" t="str">
        <f>IFERROR(VLOOKUP(#REF!,Lists!A$12:B$45,2,FALSE),"")</f>
        <v/>
      </c>
      <c r="Z66" s="85" t="str">
        <f t="shared" si="2"/>
        <v/>
      </c>
      <c r="AA66" s="95" t="str">
        <f t="shared" si="3"/>
        <v/>
      </c>
      <c r="AB66" s="95" t="str">
        <f>IF(L66&lt;&gt;0,IF(R66="Yes",IF(#REF!="","P",""),""),"")</f>
        <v/>
      </c>
      <c r="AC66" s="95" t="str">
        <f t="shared" si="4"/>
        <v/>
      </c>
      <c r="AD66" s="95" t="str">
        <f t="shared" si="5"/>
        <v/>
      </c>
      <c r="AE66" s="95" t="str">
        <f t="shared" si="6"/>
        <v/>
      </c>
      <c r="BN66" s="69" t="str">
        <f t="shared" si="7"/>
        <v/>
      </c>
      <c r="BO66" s="69" t="str">
        <f t="shared" si="8"/>
        <v/>
      </c>
      <c r="BP66" s="69" t="str">
        <f t="shared" si="9"/>
        <v/>
      </c>
      <c r="BQ66" s="69" t="str">
        <f t="shared" si="10"/>
        <v/>
      </c>
      <c r="BT66" s="69" t="str">
        <f t="shared" si="11"/>
        <v/>
      </c>
      <c r="CX66" s="39" t="str">
        <f t="shared" si="13"/>
        <v/>
      </c>
    </row>
    <row r="67" spans="1:102" ht="20.100000000000001" customHeight="1" x14ac:dyDescent="0.25">
      <c r="A67" s="85">
        <f>ROW()</f>
        <v>67</v>
      </c>
      <c r="B67" s="129" t="str">
        <f t="shared" si="12"/>
        <v/>
      </c>
      <c r="C67" s="129" t="str">
        <f t="shared" si="0"/>
        <v/>
      </c>
      <c r="D67" s="129" t="str">
        <f>IF(C67="","",COUNTIFS(C$11:C67,"&gt;0"))</f>
        <v/>
      </c>
      <c r="E67" s="53"/>
      <c r="F67" s="54"/>
      <c r="G67" s="54"/>
      <c r="H67" s="53"/>
      <c r="I67" s="168"/>
      <c r="J67" s="64"/>
      <c r="K67" s="261"/>
      <c r="L67" s="259">
        <v>0</v>
      </c>
      <c r="M67" s="171" t="str">
        <f>IFERROR(VLOOKUP(J67,Lists!J$4:K$725,2,FALSE),"")</f>
        <v/>
      </c>
      <c r="N67" s="66" t="str">
        <f>IFERROR(VLOOKUP(J67,Lists!J$4:L$725,3,FALSE),"")</f>
        <v/>
      </c>
      <c r="O67" s="67" t="str">
        <f t="shared" si="14"/>
        <v/>
      </c>
      <c r="P67" s="62"/>
      <c r="Q67" s="169"/>
      <c r="R67" s="89"/>
      <c r="S67" s="97"/>
      <c r="T67" s="53"/>
      <c r="U67" s="89"/>
      <c r="V67" s="98"/>
      <c r="W67" s="107"/>
      <c r="X67" s="81" t="str">
        <f>IFERROR(VLOOKUP(I67,Lists!A$4:B$11,2,FALSE),"")</f>
        <v/>
      </c>
      <c r="Y67" s="81" t="str">
        <f>IFERROR(VLOOKUP(#REF!,Lists!A$12:B$45,2,FALSE),"")</f>
        <v/>
      </c>
      <c r="Z67" s="85" t="str">
        <f t="shared" si="2"/>
        <v/>
      </c>
      <c r="AA67" s="95" t="str">
        <f t="shared" si="3"/>
        <v/>
      </c>
      <c r="AB67" s="95" t="str">
        <f>IF(L67&lt;&gt;0,IF(R67="Yes",IF(#REF!="","P",""),""),"")</f>
        <v/>
      </c>
      <c r="AC67" s="95" t="str">
        <f t="shared" si="4"/>
        <v/>
      </c>
      <c r="AD67" s="95" t="str">
        <f t="shared" si="5"/>
        <v/>
      </c>
      <c r="AE67" s="95" t="str">
        <f t="shared" si="6"/>
        <v/>
      </c>
      <c r="BN67" s="69" t="str">
        <f t="shared" si="7"/>
        <v/>
      </c>
      <c r="BO67" s="69" t="str">
        <f t="shared" si="8"/>
        <v/>
      </c>
      <c r="BP67" s="69" t="str">
        <f t="shared" si="9"/>
        <v/>
      </c>
      <c r="BQ67" s="69" t="str">
        <f t="shared" si="10"/>
        <v/>
      </c>
      <c r="BT67" s="69" t="str">
        <f t="shared" si="11"/>
        <v/>
      </c>
      <c r="CX67" s="39" t="str">
        <f t="shared" si="13"/>
        <v/>
      </c>
    </row>
    <row r="68" spans="1:102" ht="20.100000000000001" customHeight="1" x14ac:dyDescent="0.25">
      <c r="A68" s="85">
        <f>ROW()</f>
        <v>68</v>
      </c>
      <c r="B68" s="129" t="str">
        <f t="shared" si="12"/>
        <v/>
      </c>
      <c r="C68" s="129" t="str">
        <f t="shared" si="0"/>
        <v/>
      </c>
      <c r="D68" s="129" t="str">
        <f>IF(C68="","",COUNTIFS(C$11:C68,"&gt;0"))</f>
        <v/>
      </c>
      <c r="E68" s="53"/>
      <c r="F68" s="54"/>
      <c r="G68" s="54"/>
      <c r="H68" s="53"/>
      <c r="I68" s="168"/>
      <c r="J68" s="64"/>
      <c r="K68" s="261"/>
      <c r="L68" s="259">
        <v>0</v>
      </c>
      <c r="M68" s="171" t="str">
        <f>IFERROR(VLOOKUP(J68,Lists!J$4:K$725,2,FALSE),"")</f>
        <v/>
      </c>
      <c r="N68" s="66" t="str">
        <f>IFERROR(VLOOKUP(J68,Lists!J$4:L$725,3,FALSE),"")</f>
        <v/>
      </c>
      <c r="O68" s="67" t="str">
        <f t="shared" si="14"/>
        <v/>
      </c>
      <c r="P68" s="62"/>
      <c r="Q68" s="169"/>
      <c r="R68" s="89"/>
      <c r="S68" s="97"/>
      <c r="T68" s="53"/>
      <c r="U68" s="89"/>
      <c r="V68" s="98"/>
      <c r="W68" s="107"/>
      <c r="X68" s="81" t="str">
        <f>IFERROR(VLOOKUP(I68,Lists!A$4:B$11,2,FALSE),"")</f>
        <v/>
      </c>
      <c r="Y68" s="81" t="str">
        <f>IFERROR(VLOOKUP(#REF!,Lists!A$12:B$45,2,FALSE),"")</f>
        <v/>
      </c>
      <c r="Z68" s="85" t="str">
        <f t="shared" si="2"/>
        <v/>
      </c>
      <c r="AA68" s="95" t="str">
        <f t="shared" si="3"/>
        <v/>
      </c>
      <c r="AB68" s="95" t="str">
        <f>IF(L68&lt;&gt;0,IF(R68="Yes",IF(#REF!="","P",""),""),"")</f>
        <v/>
      </c>
      <c r="AC68" s="95" t="str">
        <f t="shared" si="4"/>
        <v/>
      </c>
      <c r="AD68" s="95" t="str">
        <f t="shared" si="5"/>
        <v/>
      </c>
      <c r="AE68" s="95" t="str">
        <f t="shared" si="6"/>
        <v/>
      </c>
      <c r="BN68" s="69" t="str">
        <f t="shared" si="7"/>
        <v/>
      </c>
      <c r="BO68" s="69" t="str">
        <f t="shared" si="8"/>
        <v/>
      </c>
      <c r="BP68" s="69" t="str">
        <f t="shared" si="9"/>
        <v/>
      </c>
      <c r="BQ68" s="69" t="str">
        <f t="shared" si="10"/>
        <v/>
      </c>
      <c r="BT68" s="69" t="str">
        <f t="shared" si="11"/>
        <v/>
      </c>
      <c r="CX68" s="39" t="str">
        <f t="shared" si="13"/>
        <v/>
      </c>
    </row>
    <row r="69" spans="1:102" ht="20.100000000000001" customHeight="1" x14ac:dyDescent="0.25">
      <c r="A69" s="85">
        <f>ROW()</f>
        <v>69</v>
      </c>
      <c r="B69" s="129" t="str">
        <f t="shared" si="12"/>
        <v/>
      </c>
      <c r="C69" s="129" t="str">
        <f t="shared" si="0"/>
        <v/>
      </c>
      <c r="D69" s="129" t="str">
        <f>IF(C69="","",COUNTIFS(C$11:C69,"&gt;0"))</f>
        <v/>
      </c>
      <c r="E69" s="53"/>
      <c r="F69" s="54"/>
      <c r="G69" s="54"/>
      <c r="H69" s="53"/>
      <c r="I69" s="168"/>
      <c r="J69" s="64"/>
      <c r="K69" s="261"/>
      <c r="L69" s="259">
        <v>0</v>
      </c>
      <c r="M69" s="171" t="str">
        <f>IFERROR(VLOOKUP(J69,Lists!J$4:K$725,2,FALSE),"")</f>
        <v/>
      </c>
      <c r="N69" s="66" t="str">
        <f>IFERROR(VLOOKUP(J69,Lists!J$4:L$725,3,FALSE),"")</f>
        <v/>
      </c>
      <c r="O69" s="67" t="str">
        <f t="shared" si="14"/>
        <v/>
      </c>
      <c r="P69" s="62"/>
      <c r="Q69" s="169"/>
      <c r="R69" s="89"/>
      <c r="S69" s="97"/>
      <c r="T69" s="53"/>
      <c r="U69" s="89"/>
      <c r="V69" s="98"/>
      <c r="W69" s="107"/>
      <c r="X69" s="81" t="str">
        <f>IFERROR(VLOOKUP(I69,Lists!A$4:B$11,2,FALSE),"")</f>
        <v/>
      </c>
      <c r="Y69" s="81" t="str">
        <f>IFERROR(VLOOKUP(#REF!,Lists!A$12:B$45,2,FALSE),"")</f>
        <v/>
      </c>
      <c r="Z69" s="85" t="str">
        <f t="shared" si="2"/>
        <v/>
      </c>
      <c r="AA69" s="95" t="str">
        <f t="shared" si="3"/>
        <v/>
      </c>
      <c r="AB69" s="95" t="str">
        <f>IF(L69&lt;&gt;0,IF(R69="Yes",IF(#REF!="","P",""),""),"")</f>
        <v/>
      </c>
      <c r="AC69" s="95" t="str">
        <f t="shared" si="4"/>
        <v/>
      </c>
      <c r="AD69" s="95" t="str">
        <f t="shared" si="5"/>
        <v/>
      </c>
      <c r="AE69" s="95" t="str">
        <f t="shared" si="6"/>
        <v/>
      </c>
      <c r="BN69" s="69" t="str">
        <f t="shared" si="7"/>
        <v/>
      </c>
      <c r="BO69" s="69" t="str">
        <f t="shared" si="8"/>
        <v/>
      </c>
      <c r="BP69" s="69" t="str">
        <f t="shared" si="9"/>
        <v/>
      </c>
      <c r="BQ69" s="69" t="str">
        <f t="shared" si="10"/>
        <v/>
      </c>
      <c r="BT69" s="69" t="str">
        <f t="shared" si="11"/>
        <v/>
      </c>
      <c r="CX69" s="39" t="str">
        <f t="shared" si="13"/>
        <v/>
      </c>
    </row>
    <row r="70" spans="1:102" ht="20.100000000000001" customHeight="1" x14ac:dyDescent="0.25">
      <c r="A70" s="85">
        <f>ROW()</f>
        <v>70</v>
      </c>
      <c r="B70" s="129" t="str">
        <f t="shared" si="12"/>
        <v/>
      </c>
      <c r="C70" s="129" t="str">
        <f t="shared" si="0"/>
        <v/>
      </c>
      <c r="D70" s="129" t="str">
        <f>IF(C70="","",COUNTIFS(C$11:C70,"&gt;0"))</f>
        <v/>
      </c>
      <c r="E70" s="53"/>
      <c r="F70" s="54"/>
      <c r="G70" s="54"/>
      <c r="H70" s="53"/>
      <c r="I70" s="168"/>
      <c r="J70" s="64"/>
      <c r="K70" s="261"/>
      <c r="L70" s="259">
        <v>0</v>
      </c>
      <c r="M70" s="171" t="str">
        <f>IFERROR(VLOOKUP(J70,Lists!J$4:K$725,2,FALSE),"")</f>
        <v/>
      </c>
      <c r="N70" s="66" t="str">
        <f>IFERROR(VLOOKUP(J70,Lists!J$4:L$725,3,FALSE),"")</f>
        <v/>
      </c>
      <c r="O70" s="67" t="str">
        <f t="shared" si="14"/>
        <v/>
      </c>
      <c r="P70" s="62"/>
      <c r="Q70" s="169"/>
      <c r="R70" s="89"/>
      <c r="S70" s="97"/>
      <c r="T70" s="53"/>
      <c r="U70" s="89"/>
      <c r="V70" s="98"/>
      <c r="W70" s="107"/>
      <c r="X70" s="81" t="str">
        <f>IFERROR(VLOOKUP(I70,Lists!A$4:B$11,2,FALSE),"")</f>
        <v/>
      </c>
      <c r="Y70" s="81" t="str">
        <f>IFERROR(VLOOKUP(#REF!,Lists!A$12:B$45,2,FALSE),"")</f>
        <v/>
      </c>
      <c r="Z70" s="85" t="str">
        <f t="shared" si="2"/>
        <v/>
      </c>
      <c r="AA70" s="95" t="str">
        <f t="shared" si="3"/>
        <v/>
      </c>
      <c r="AB70" s="95" t="str">
        <f>IF(L70&lt;&gt;0,IF(R70="Yes",IF(#REF!="","P",""),""),"")</f>
        <v/>
      </c>
      <c r="AC70" s="95" t="str">
        <f t="shared" si="4"/>
        <v/>
      </c>
      <c r="AD70" s="95" t="str">
        <f t="shared" si="5"/>
        <v/>
      </c>
      <c r="AE70" s="95" t="str">
        <f t="shared" si="6"/>
        <v/>
      </c>
      <c r="BN70" s="69" t="str">
        <f t="shared" si="7"/>
        <v/>
      </c>
      <c r="BO70" s="69" t="str">
        <f t="shared" si="8"/>
        <v/>
      </c>
      <c r="BP70" s="69" t="str">
        <f t="shared" si="9"/>
        <v/>
      </c>
      <c r="BQ70" s="69" t="str">
        <f t="shared" si="10"/>
        <v/>
      </c>
      <c r="BT70" s="69" t="str">
        <f t="shared" si="11"/>
        <v/>
      </c>
      <c r="CX70" s="39" t="str">
        <f t="shared" si="13"/>
        <v/>
      </c>
    </row>
    <row r="71" spans="1:102" ht="20.100000000000001" customHeight="1" x14ac:dyDescent="0.25">
      <c r="A71" s="85">
        <f>ROW()</f>
        <v>71</v>
      </c>
      <c r="B71" s="129" t="str">
        <f t="shared" si="12"/>
        <v/>
      </c>
      <c r="C71" s="129" t="str">
        <f t="shared" si="0"/>
        <v/>
      </c>
      <c r="D71" s="129" t="str">
        <f>IF(C71="","",COUNTIFS(C$11:C71,"&gt;0"))</f>
        <v/>
      </c>
      <c r="E71" s="53"/>
      <c r="F71" s="54"/>
      <c r="G71" s="54"/>
      <c r="H71" s="53"/>
      <c r="I71" s="168"/>
      <c r="J71" s="64"/>
      <c r="K71" s="261"/>
      <c r="L71" s="259">
        <v>0</v>
      </c>
      <c r="M71" s="171" t="str">
        <f>IFERROR(VLOOKUP(J71,Lists!J$4:K$725,2,FALSE),"")</f>
        <v/>
      </c>
      <c r="N71" s="66" t="str">
        <f>IFERROR(VLOOKUP(J71,Lists!J$4:L$725,3,FALSE),"")</f>
        <v/>
      </c>
      <c r="O71" s="67" t="str">
        <f t="shared" si="14"/>
        <v/>
      </c>
      <c r="P71" s="62"/>
      <c r="Q71" s="169"/>
      <c r="R71" s="89"/>
      <c r="S71" s="97"/>
      <c r="T71" s="53"/>
      <c r="U71" s="89"/>
      <c r="V71" s="98"/>
      <c r="W71" s="107"/>
      <c r="X71" s="81" t="str">
        <f>IFERROR(VLOOKUP(I71,Lists!A$4:B$11,2,FALSE),"")</f>
        <v/>
      </c>
      <c r="Y71" s="81" t="str">
        <f>IFERROR(VLOOKUP(#REF!,Lists!A$12:B$45,2,FALSE),"")</f>
        <v/>
      </c>
      <c r="Z71" s="85" t="str">
        <f t="shared" si="2"/>
        <v/>
      </c>
      <c r="AA71" s="95" t="str">
        <f t="shared" si="3"/>
        <v/>
      </c>
      <c r="AB71" s="95" t="str">
        <f>IF(L71&lt;&gt;0,IF(R71="Yes",IF(#REF!="","P",""),""),"")</f>
        <v/>
      </c>
      <c r="AC71" s="95" t="str">
        <f t="shared" si="4"/>
        <v/>
      </c>
      <c r="AD71" s="95" t="str">
        <f t="shared" si="5"/>
        <v/>
      </c>
      <c r="AE71" s="95" t="str">
        <f t="shared" si="6"/>
        <v/>
      </c>
      <c r="BN71" s="69" t="str">
        <f t="shared" si="7"/>
        <v/>
      </c>
      <c r="BO71" s="69" t="str">
        <f t="shared" si="8"/>
        <v/>
      </c>
      <c r="BP71" s="69" t="str">
        <f t="shared" si="9"/>
        <v/>
      </c>
      <c r="BQ71" s="69" t="str">
        <f t="shared" si="10"/>
        <v/>
      </c>
      <c r="BT71" s="69" t="str">
        <f t="shared" si="11"/>
        <v/>
      </c>
      <c r="CX71" s="39" t="str">
        <f t="shared" si="13"/>
        <v/>
      </c>
    </row>
    <row r="72" spans="1:102" ht="20.100000000000001" customHeight="1" x14ac:dyDescent="0.25">
      <c r="A72" s="85">
        <f>ROW()</f>
        <v>72</v>
      </c>
      <c r="B72" s="129" t="str">
        <f t="shared" si="12"/>
        <v/>
      </c>
      <c r="C72" s="129" t="str">
        <f t="shared" si="0"/>
        <v/>
      </c>
      <c r="D72" s="129" t="str">
        <f>IF(C72="","",COUNTIFS(C$11:C72,"&gt;0"))</f>
        <v/>
      </c>
      <c r="E72" s="53"/>
      <c r="F72" s="54"/>
      <c r="G72" s="54"/>
      <c r="H72" s="53"/>
      <c r="I72" s="168"/>
      <c r="J72" s="64"/>
      <c r="K72" s="261"/>
      <c r="L72" s="259">
        <v>0</v>
      </c>
      <c r="M72" s="171" t="str">
        <f>IFERROR(VLOOKUP(J72,Lists!J$4:K$725,2,FALSE),"")</f>
        <v/>
      </c>
      <c r="N72" s="66" t="str">
        <f>IFERROR(VLOOKUP(J72,Lists!J$4:L$725,3,FALSE),"")</f>
        <v/>
      </c>
      <c r="O72" s="67" t="str">
        <f t="shared" si="14"/>
        <v/>
      </c>
      <c r="P72" s="62"/>
      <c r="Q72" s="169"/>
      <c r="R72" s="89"/>
      <c r="S72" s="97"/>
      <c r="T72" s="53"/>
      <c r="U72" s="89"/>
      <c r="V72" s="98"/>
      <c r="W72" s="107"/>
      <c r="X72" s="81" t="str">
        <f>IFERROR(VLOOKUP(I72,Lists!A$4:B$11,2,FALSE),"")</f>
        <v/>
      </c>
      <c r="Y72" s="81" t="str">
        <f>IFERROR(VLOOKUP(#REF!,Lists!A$12:B$45,2,FALSE),"")</f>
        <v/>
      </c>
      <c r="Z72" s="85" t="str">
        <f t="shared" si="2"/>
        <v/>
      </c>
      <c r="AA72" s="95" t="str">
        <f t="shared" si="3"/>
        <v/>
      </c>
      <c r="AB72" s="95" t="str">
        <f>IF(L72&lt;&gt;0,IF(R72="Yes",IF(#REF!="","P",""),""),"")</f>
        <v/>
      </c>
      <c r="AC72" s="95" t="str">
        <f t="shared" si="4"/>
        <v/>
      </c>
      <c r="AD72" s="95" t="str">
        <f t="shared" si="5"/>
        <v/>
      </c>
      <c r="AE72" s="95" t="str">
        <f t="shared" si="6"/>
        <v/>
      </c>
      <c r="BN72" s="69" t="str">
        <f t="shared" si="7"/>
        <v/>
      </c>
      <c r="BO72" s="69" t="str">
        <f t="shared" si="8"/>
        <v/>
      </c>
      <c r="BP72" s="69" t="str">
        <f t="shared" si="9"/>
        <v/>
      </c>
      <c r="BQ72" s="69" t="str">
        <f t="shared" si="10"/>
        <v/>
      </c>
      <c r="BT72" s="69" t="str">
        <f t="shared" si="11"/>
        <v/>
      </c>
      <c r="CX72" s="39" t="str">
        <f t="shared" si="13"/>
        <v/>
      </c>
    </row>
    <row r="73" spans="1:102" ht="20.100000000000001" customHeight="1" x14ac:dyDescent="0.25">
      <c r="A73" s="85">
        <f>ROW()</f>
        <v>73</v>
      </c>
      <c r="B73" s="129" t="str">
        <f t="shared" si="12"/>
        <v/>
      </c>
      <c r="C73" s="129" t="str">
        <f t="shared" si="0"/>
        <v/>
      </c>
      <c r="D73" s="129" t="str">
        <f>IF(C73="","",COUNTIFS(C$11:C73,"&gt;0"))</f>
        <v/>
      </c>
      <c r="E73" s="53"/>
      <c r="F73" s="54"/>
      <c r="G73" s="54"/>
      <c r="H73" s="53"/>
      <c r="I73" s="168"/>
      <c r="J73" s="64"/>
      <c r="K73" s="261"/>
      <c r="L73" s="259">
        <v>0</v>
      </c>
      <c r="M73" s="171" t="str">
        <f>IFERROR(VLOOKUP(J73,Lists!J$4:K$725,2,FALSE),"")</f>
        <v/>
      </c>
      <c r="N73" s="66" t="str">
        <f>IFERROR(VLOOKUP(J73,Lists!J$4:L$725,3,FALSE),"")</f>
        <v/>
      </c>
      <c r="O73" s="67" t="str">
        <f t="shared" si="14"/>
        <v/>
      </c>
      <c r="P73" s="62"/>
      <c r="Q73" s="169"/>
      <c r="R73" s="89"/>
      <c r="S73" s="97"/>
      <c r="T73" s="53"/>
      <c r="U73" s="89"/>
      <c r="V73" s="98"/>
      <c r="W73" s="107"/>
      <c r="X73" s="81" t="str">
        <f>IFERROR(VLOOKUP(I73,Lists!A$4:B$11,2,FALSE),"")</f>
        <v/>
      </c>
      <c r="Y73" s="81" t="str">
        <f>IFERROR(VLOOKUP(#REF!,Lists!A$12:B$45,2,FALSE),"")</f>
        <v/>
      </c>
      <c r="Z73" s="85" t="str">
        <f t="shared" si="2"/>
        <v/>
      </c>
      <c r="AA73" s="95" t="str">
        <f t="shared" si="3"/>
        <v/>
      </c>
      <c r="AB73" s="95" t="str">
        <f>IF(L73&lt;&gt;0,IF(R73="Yes",IF(#REF!="","P",""),""),"")</f>
        <v/>
      </c>
      <c r="AC73" s="95" t="str">
        <f t="shared" si="4"/>
        <v/>
      </c>
      <c r="AD73" s="95" t="str">
        <f t="shared" si="5"/>
        <v/>
      </c>
      <c r="AE73" s="95" t="str">
        <f t="shared" si="6"/>
        <v/>
      </c>
      <c r="BN73" s="69" t="str">
        <f t="shared" si="7"/>
        <v/>
      </c>
      <c r="BO73" s="69" t="str">
        <f t="shared" si="8"/>
        <v/>
      </c>
      <c r="BP73" s="69" t="str">
        <f t="shared" si="9"/>
        <v/>
      </c>
      <c r="BQ73" s="69" t="str">
        <f t="shared" si="10"/>
        <v/>
      </c>
      <c r="BT73" s="69" t="str">
        <f t="shared" si="11"/>
        <v/>
      </c>
      <c r="CX73" s="39" t="str">
        <f t="shared" si="13"/>
        <v/>
      </c>
    </row>
    <row r="74" spans="1:102" ht="20.100000000000001" customHeight="1" x14ac:dyDescent="0.25">
      <c r="A74" s="85">
        <f>ROW()</f>
        <v>74</v>
      </c>
      <c r="B74" s="129" t="str">
        <f t="shared" si="12"/>
        <v/>
      </c>
      <c r="C74" s="129" t="str">
        <f t="shared" si="0"/>
        <v/>
      </c>
      <c r="D74" s="129" t="str">
        <f>IF(C74="","",COUNTIFS(C$11:C74,"&gt;0"))</f>
        <v/>
      </c>
      <c r="E74" s="53"/>
      <c r="F74" s="54"/>
      <c r="G74" s="54"/>
      <c r="H74" s="53"/>
      <c r="I74" s="168"/>
      <c r="J74" s="64"/>
      <c r="K74" s="261"/>
      <c r="L74" s="259">
        <v>0</v>
      </c>
      <c r="M74" s="171" t="str">
        <f>IFERROR(VLOOKUP(J74,Lists!J$4:K$725,2,FALSE),"")</f>
        <v/>
      </c>
      <c r="N74" s="66" t="str">
        <f>IFERROR(VLOOKUP(J74,Lists!J$4:L$725,3,FALSE),"")</f>
        <v/>
      </c>
      <c r="O74" s="67" t="str">
        <f t="shared" si="14"/>
        <v/>
      </c>
      <c r="P74" s="62"/>
      <c r="Q74" s="169"/>
      <c r="R74" s="89"/>
      <c r="S74" s="97"/>
      <c r="T74" s="53"/>
      <c r="U74" s="89"/>
      <c r="V74" s="98"/>
      <c r="W74" s="107"/>
      <c r="X74" s="81" t="str">
        <f>IFERROR(VLOOKUP(I74,Lists!A$4:B$11,2,FALSE),"")</f>
        <v/>
      </c>
      <c r="Y74" s="81" t="str">
        <f>IFERROR(VLOOKUP(#REF!,Lists!A$12:B$45,2,FALSE),"")</f>
        <v/>
      </c>
      <c r="Z74" s="85" t="str">
        <f t="shared" si="2"/>
        <v/>
      </c>
      <c r="AA74" s="95" t="str">
        <f t="shared" si="3"/>
        <v/>
      </c>
      <c r="AB74" s="95" t="str">
        <f>IF(L74&lt;&gt;0,IF(R74="Yes",IF(#REF!="","P",""),""),"")</f>
        <v/>
      </c>
      <c r="AC74" s="95" t="str">
        <f t="shared" si="4"/>
        <v/>
      </c>
      <c r="AD74" s="95" t="str">
        <f t="shared" si="5"/>
        <v/>
      </c>
      <c r="AE74" s="95" t="str">
        <f t="shared" si="6"/>
        <v/>
      </c>
      <c r="BN74" s="69" t="str">
        <f t="shared" si="7"/>
        <v/>
      </c>
      <c r="BO74" s="69" t="str">
        <f t="shared" si="8"/>
        <v/>
      </c>
      <c r="BP74" s="69" t="str">
        <f t="shared" si="9"/>
        <v/>
      </c>
      <c r="BQ74" s="69" t="str">
        <f t="shared" si="10"/>
        <v/>
      </c>
      <c r="BT74" s="69" t="str">
        <f t="shared" si="11"/>
        <v/>
      </c>
      <c r="CX74" s="39" t="str">
        <f t="shared" si="13"/>
        <v/>
      </c>
    </row>
    <row r="75" spans="1:102" ht="20.100000000000001" customHeight="1" x14ac:dyDescent="0.25">
      <c r="A75" s="85">
        <f>ROW()</f>
        <v>75</v>
      </c>
      <c r="B75" s="129" t="str">
        <f t="shared" si="12"/>
        <v/>
      </c>
      <c r="C75" s="129" t="str">
        <f t="shared" ref="C75:C138" si="15">IF(R75="Yes",B75,"")</f>
        <v/>
      </c>
      <c r="D75" s="129" t="str">
        <f>IF(C75="","",COUNTIFS(C$11:C75,"&gt;0"))</f>
        <v/>
      </c>
      <c r="E75" s="53"/>
      <c r="F75" s="54"/>
      <c r="G75" s="54"/>
      <c r="H75" s="53"/>
      <c r="I75" s="168"/>
      <c r="J75" s="64"/>
      <c r="K75" s="261"/>
      <c r="L75" s="259">
        <v>0</v>
      </c>
      <c r="M75" s="171" t="str">
        <f>IFERROR(VLOOKUP(J75,Lists!J$4:K$725,2,FALSE),"")</f>
        <v/>
      </c>
      <c r="N75" s="66" t="str">
        <f>IFERROR(VLOOKUP(J75,Lists!J$4:L$725,3,FALSE),"")</f>
        <v/>
      </c>
      <c r="O75" s="67" t="str">
        <f t="shared" si="14"/>
        <v/>
      </c>
      <c r="P75" s="62"/>
      <c r="Q75" s="169"/>
      <c r="R75" s="89"/>
      <c r="S75" s="97"/>
      <c r="T75" s="53"/>
      <c r="U75" s="89"/>
      <c r="V75" s="98"/>
      <c r="W75" s="107"/>
      <c r="X75" s="81" t="str">
        <f>IFERROR(VLOOKUP(I75,Lists!A$4:B$11,2,FALSE),"")</f>
        <v/>
      </c>
      <c r="Y75" s="81" t="str">
        <f>IFERROR(VLOOKUP(#REF!,Lists!A$12:B$45,2,FALSE),"")</f>
        <v/>
      </c>
      <c r="Z75" s="85" t="str">
        <f t="shared" ref="Z75:Z138" si="16">IF(L75&lt;&gt;0,IF(P75="","P",""),"")</f>
        <v/>
      </c>
      <c r="AA75" s="95" t="str">
        <f t="shared" ref="AA75:AA138" si="17">IF(L75&lt;&gt;0,IF(P75&lt;&gt;0,IF(R75="","P",""),"P"),"")</f>
        <v/>
      </c>
      <c r="AB75" s="95" t="str">
        <f>IF(L75&lt;&gt;0,IF(R75="Yes",IF(#REF!="","P",""),""),"")</f>
        <v/>
      </c>
      <c r="AC75" s="95" t="str">
        <f t="shared" ref="AC75:AC138" si="18">IF(L75&lt;&gt;0,IF(R75="Yes",IF(S75="","P",""),""),"")</f>
        <v/>
      </c>
      <c r="AD75" s="95" t="str">
        <f t="shared" ref="AD75:AD138" si="19">IF(L75&lt;&gt;0,IF(R75="Yes",IF(U75="","P",""),""),"")</f>
        <v/>
      </c>
      <c r="AE75" s="95" t="str">
        <f t="shared" ref="AE75:AE138" si="20">IF(L75&lt;&gt;0,IF(S75="No - Never began",IF(T75="","P",""),""),"")</f>
        <v/>
      </c>
      <c r="BN75" s="69" t="str">
        <f t="shared" ref="BN75:BN138" si="21">IF($P75&gt;0,IF(E75="","P",""),"")</f>
        <v/>
      </c>
      <c r="BO75" s="69" t="str">
        <f t="shared" ref="BO75:BO138" si="22">IF($P75&gt;0,IF(F75="","P",""),"")</f>
        <v/>
      </c>
      <c r="BP75" s="69" t="str">
        <f t="shared" ref="BP75:BP138" si="23">IF($P75&gt;0,IF(G75="","P",""),"")</f>
        <v/>
      </c>
      <c r="BQ75" s="69" t="str">
        <f t="shared" ref="BQ75:BQ138" si="24">IF($P75&gt;0,IF(H75="","P",""),"")</f>
        <v/>
      </c>
      <c r="BT75" s="69" t="str">
        <f t="shared" ref="BT75:BT138" si="25">IF($P75&gt;0,IF(L75=0,"P",""),"")</f>
        <v/>
      </c>
      <c r="CX75" s="39" t="str">
        <f t="shared" si="13"/>
        <v/>
      </c>
    </row>
    <row r="76" spans="1:102" ht="20.100000000000001" customHeight="1" x14ac:dyDescent="0.25">
      <c r="A76" s="85">
        <f>ROW()</f>
        <v>76</v>
      </c>
      <c r="B76" s="129" t="str">
        <f t="shared" ref="B76:B139" si="26">IF(H76&gt;0,IF(H76&amp;J76=H75&amp;J75,B75,B75+1),"")</f>
        <v/>
      </c>
      <c r="C76" s="129" t="str">
        <f t="shared" si="15"/>
        <v/>
      </c>
      <c r="D76" s="129" t="str">
        <f>IF(C76="","",COUNTIFS(C$11:C76,"&gt;0"))</f>
        <v/>
      </c>
      <c r="E76" s="53"/>
      <c r="F76" s="54"/>
      <c r="G76" s="54"/>
      <c r="H76" s="53"/>
      <c r="I76" s="168"/>
      <c r="J76" s="64"/>
      <c r="K76" s="261"/>
      <c r="L76" s="259">
        <v>0</v>
      </c>
      <c r="M76" s="171" t="str">
        <f>IFERROR(VLOOKUP(J76,Lists!J$4:K$725,2,FALSE),"")</f>
        <v/>
      </c>
      <c r="N76" s="66" t="str">
        <f>IFERROR(VLOOKUP(J76,Lists!J$4:L$725,3,FALSE),"")</f>
        <v/>
      </c>
      <c r="O76" s="67" t="str">
        <f t="shared" ref="O76:O139" si="27">IF(L76&gt;0,L76*M76,"")</f>
        <v/>
      </c>
      <c r="P76" s="62"/>
      <c r="Q76" s="169"/>
      <c r="R76" s="89"/>
      <c r="S76" s="97"/>
      <c r="T76" s="53"/>
      <c r="U76" s="89"/>
      <c r="V76" s="98"/>
      <c r="W76" s="107"/>
      <c r="X76" s="81" t="str">
        <f>IFERROR(VLOOKUP(I76,Lists!A$4:B$11,2,FALSE),"")</f>
        <v/>
      </c>
      <c r="Y76" s="81" t="str">
        <f>IFERROR(VLOOKUP(#REF!,Lists!A$12:B$45,2,FALSE),"")</f>
        <v/>
      </c>
      <c r="Z76" s="85" t="str">
        <f t="shared" si="16"/>
        <v/>
      </c>
      <c r="AA76" s="95" t="str">
        <f t="shared" si="17"/>
        <v/>
      </c>
      <c r="AB76" s="95" t="str">
        <f>IF(L76&lt;&gt;0,IF(R76="Yes",IF(#REF!="","P",""),""),"")</f>
        <v/>
      </c>
      <c r="AC76" s="95" t="str">
        <f t="shared" si="18"/>
        <v/>
      </c>
      <c r="AD76" s="95" t="str">
        <f t="shared" si="19"/>
        <v/>
      </c>
      <c r="AE76" s="95" t="str">
        <f t="shared" si="20"/>
        <v/>
      </c>
      <c r="BN76" s="69" t="str">
        <f t="shared" si="21"/>
        <v/>
      </c>
      <c r="BO76" s="69" t="str">
        <f t="shared" si="22"/>
        <v/>
      </c>
      <c r="BP76" s="69" t="str">
        <f t="shared" si="23"/>
        <v/>
      </c>
      <c r="BQ76" s="69" t="str">
        <f t="shared" si="24"/>
        <v/>
      </c>
      <c r="BT76" s="69" t="str">
        <f t="shared" si="25"/>
        <v/>
      </c>
      <c r="CX76" s="39" t="str">
        <f t="shared" ref="CX76:CX139" si="28">IF(L76&lt;&gt;0,IF(P76="","P",""),"")</f>
        <v/>
      </c>
    </row>
    <row r="77" spans="1:102" ht="20.100000000000001" customHeight="1" x14ac:dyDescent="0.25">
      <c r="A77" s="85">
        <f>ROW()</f>
        <v>77</v>
      </c>
      <c r="B77" s="129" t="str">
        <f t="shared" si="26"/>
        <v/>
      </c>
      <c r="C77" s="129" t="str">
        <f t="shared" si="15"/>
        <v/>
      </c>
      <c r="D77" s="129" t="str">
        <f>IF(C77="","",COUNTIFS(C$11:C77,"&gt;0"))</f>
        <v/>
      </c>
      <c r="E77" s="53"/>
      <c r="F77" s="54"/>
      <c r="G77" s="54"/>
      <c r="H77" s="53"/>
      <c r="I77" s="168"/>
      <c r="J77" s="64"/>
      <c r="K77" s="261"/>
      <c r="L77" s="259">
        <v>0</v>
      </c>
      <c r="M77" s="171" t="str">
        <f>IFERROR(VLOOKUP(J77,Lists!J$4:K$725,2,FALSE),"")</f>
        <v/>
      </c>
      <c r="N77" s="66" t="str">
        <f>IFERROR(VLOOKUP(J77,Lists!J$4:L$725,3,FALSE),"")</f>
        <v/>
      </c>
      <c r="O77" s="67" t="str">
        <f t="shared" si="27"/>
        <v/>
      </c>
      <c r="P77" s="62"/>
      <c r="Q77" s="169"/>
      <c r="R77" s="89"/>
      <c r="S77" s="97"/>
      <c r="T77" s="53"/>
      <c r="U77" s="89"/>
      <c r="V77" s="98"/>
      <c r="W77" s="107"/>
      <c r="X77" s="81" t="str">
        <f>IFERROR(VLOOKUP(I77,Lists!A$4:B$11,2,FALSE),"")</f>
        <v/>
      </c>
      <c r="Y77" s="81" t="str">
        <f>IFERROR(VLOOKUP(#REF!,Lists!A$12:B$45,2,FALSE),"")</f>
        <v/>
      </c>
      <c r="Z77" s="85" t="str">
        <f t="shared" si="16"/>
        <v/>
      </c>
      <c r="AA77" s="95" t="str">
        <f t="shared" si="17"/>
        <v/>
      </c>
      <c r="AB77" s="95" t="str">
        <f>IF(L77&lt;&gt;0,IF(R77="Yes",IF(#REF!="","P",""),""),"")</f>
        <v/>
      </c>
      <c r="AC77" s="95" t="str">
        <f t="shared" si="18"/>
        <v/>
      </c>
      <c r="AD77" s="95" t="str">
        <f t="shared" si="19"/>
        <v/>
      </c>
      <c r="AE77" s="95" t="str">
        <f t="shared" si="20"/>
        <v/>
      </c>
      <c r="BN77" s="69" t="str">
        <f t="shared" si="21"/>
        <v/>
      </c>
      <c r="BO77" s="69" t="str">
        <f t="shared" si="22"/>
        <v/>
      </c>
      <c r="BP77" s="69" t="str">
        <f t="shared" si="23"/>
        <v/>
      </c>
      <c r="BQ77" s="69" t="str">
        <f t="shared" si="24"/>
        <v/>
      </c>
      <c r="BT77" s="69" t="str">
        <f t="shared" si="25"/>
        <v/>
      </c>
      <c r="CX77" s="39" t="str">
        <f t="shared" si="28"/>
        <v/>
      </c>
    </row>
    <row r="78" spans="1:102" ht="20.100000000000001" customHeight="1" x14ac:dyDescent="0.25">
      <c r="A78" s="85">
        <f>ROW()</f>
        <v>78</v>
      </c>
      <c r="B78" s="129" t="str">
        <f t="shared" si="26"/>
        <v/>
      </c>
      <c r="C78" s="129" t="str">
        <f t="shared" si="15"/>
        <v/>
      </c>
      <c r="D78" s="129" t="str">
        <f>IF(C78="","",COUNTIFS(C$11:C78,"&gt;0"))</f>
        <v/>
      </c>
      <c r="E78" s="53"/>
      <c r="F78" s="54"/>
      <c r="G78" s="54"/>
      <c r="H78" s="53"/>
      <c r="I78" s="168"/>
      <c r="J78" s="64"/>
      <c r="K78" s="261"/>
      <c r="L78" s="259">
        <v>0</v>
      </c>
      <c r="M78" s="171" t="str">
        <f>IFERROR(VLOOKUP(J78,Lists!J$4:K$725,2,FALSE),"")</f>
        <v/>
      </c>
      <c r="N78" s="66" t="str">
        <f>IFERROR(VLOOKUP(J78,Lists!J$4:L$725,3,FALSE),"")</f>
        <v/>
      </c>
      <c r="O78" s="67" t="str">
        <f t="shared" si="27"/>
        <v/>
      </c>
      <c r="P78" s="62"/>
      <c r="Q78" s="169"/>
      <c r="R78" s="89"/>
      <c r="S78" s="97"/>
      <c r="T78" s="53"/>
      <c r="U78" s="89"/>
      <c r="V78" s="98"/>
      <c r="W78" s="107"/>
      <c r="X78" s="81" t="str">
        <f>IFERROR(VLOOKUP(I78,Lists!A$4:B$11,2,FALSE),"")</f>
        <v/>
      </c>
      <c r="Y78" s="81" t="str">
        <f>IFERROR(VLOOKUP(#REF!,Lists!A$12:B$45,2,FALSE),"")</f>
        <v/>
      </c>
      <c r="Z78" s="85" t="str">
        <f t="shared" si="16"/>
        <v/>
      </c>
      <c r="AA78" s="95" t="str">
        <f t="shared" si="17"/>
        <v/>
      </c>
      <c r="AB78" s="95" t="str">
        <f>IF(L78&lt;&gt;0,IF(R78="Yes",IF(#REF!="","P",""),""),"")</f>
        <v/>
      </c>
      <c r="AC78" s="95" t="str">
        <f t="shared" si="18"/>
        <v/>
      </c>
      <c r="AD78" s="95" t="str">
        <f t="shared" si="19"/>
        <v/>
      </c>
      <c r="AE78" s="95" t="str">
        <f t="shared" si="20"/>
        <v/>
      </c>
      <c r="BN78" s="69" t="str">
        <f t="shared" si="21"/>
        <v/>
      </c>
      <c r="BO78" s="69" t="str">
        <f t="shared" si="22"/>
        <v/>
      </c>
      <c r="BP78" s="69" t="str">
        <f t="shared" si="23"/>
        <v/>
      </c>
      <c r="BQ78" s="69" t="str">
        <f t="shared" si="24"/>
        <v/>
      </c>
      <c r="BT78" s="69" t="str">
        <f t="shared" si="25"/>
        <v/>
      </c>
      <c r="CX78" s="39" t="str">
        <f t="shared" si="28"/>
        <v/>
      </c>
    </row>
    <row r="79" spans="1:102" ht="20.100000000000001" customHeight="1" x14ac:dyDescent="0.25">
      <c r="A79" s="85">
        <f>ROW()</f>
        <v>79</v>
      </c>
      <c r="B79" s="129" t="str">
        <f t="shared" si="26"/>
        <v/>
      </c>
      <c r="C79" s="129" t="str">
        <f t="shared" si="15"/>
        <v/>
      </c>
      <c r="D79" s="129" t="str">
        <f>IF(C79="","",COUNTIFS(C$11:C79,"&gt;0"))</f>
        <v/>
      </c>
      <c r="E79" s="53"/>
      <c r="F79" s="54"/>
      <c r="G79" s="54"/>
      <c r="H79" s="53"/>
      <c r="I79" s="168"/>
      <c r="J79" s="64"/>
      <c r="K79" s="261"/>
      <c r="L79" s="259">
        <v>0</v>
      </c>
      <c r="M79" s="171" t="str">
        <f>IFERROR(VLOOKUP(J79,Lists!J$4:K$725,2,FALSE),"")</f>
        <v/>
      </c>
      <c r="N79" s="66" t="str">
        <f>IFERROR(VLOOKUP(J79,Lists!J$4:L$725,3,FALSE),"")</f>
        <v/>
      </c>
      <c r="O79" s="67" t="str">
        <f t="shared" si="27"/>
        <v/>
      </c>
      <c r="P79" s="62"/>
      <c r="Q79" s="169"/>
      <c r="R79" s="89"/>
      <c r="S79" s="97"/>
      <c r="T79" s="53"/>
      <c r="U79" s="89"/>
      <c r="V79" s="98"/>
      <c r="W79" s="107"/>
      <c r="X79" s="81" t="str">
        <f>IFERROR(VLOOKUP(I79,Lists!A$4:B$11,2,FALSE),"")</f>
        <v/>
      </c>
      <c r="Y79" s="81" t="str">
        <f>IFERROR(VLOOKUP(#REF!,Lists!A$12:B$45,2,FALSE),"")</f>
        <v/>
      </c>
      <c r="Z79" s="85" t="str">
        <f t="shared" si="16"/>
        <v/>
      </c>
      <c r="AA79" s="95" t="str">
        <f t="shared" si="17"/>
        <v/>
      </c>
      <c r="AB79" s="95" t="str">
        <f>IF(L79&lt;&gt;0,IF(R79="Yes",IF(#REF!="","P",""),""),"")</f>
        <v/>
      </c>
      <c r="AC79" s="95" t="str">
        <f t="shared" si="18"/>
        <v/>
      </c>
      <c r="AD79" s="95" t="str">
        <f t="shared" si="19"/>
        <v/>
      </c>
      <c r="AE79" s="95" t="str">
        <f t="shared" si="20"/>
        <v/>
      </c>
      <c r="BN79" s="69" t="str">
        <f t="shared" si="21"/>
        <v/>
      </c>
      <c r="BO79" s="69" t="str">
        <f t="shared" si="22"/>
        <v/>
      </c>
      <c r="BP79" s="69" t="str">
        <f t="shared" si="23"/>
        <v/>
      </c>
      <c r="BQ79" s="69" t="str">
        <f t="shared" si="24"/>
        <v/>
      </c>
      <c r="BT79" s="69" t="str">
        <f t="shared" si="25"/>
        <v/>
      </c>
      <c r="CX79" s="39" t="str">
        <f t="shared" si="28"/>
        <v/>
      </c>
    </row>
    <row r="80" spans="1:102" ht="20.100000000000001" customHeight="1" x14ac:dyDescent="0.25">
      <c r="A80" s="85">
        <f>ROW()</f>
        <v>80</v>
      </c>
      <c r="B80" s="129" t="str">
        <f t="shared" si="26"/>
        <v/>
      </c>
      <c r="C80" s="129" t="str">
        <f t="shared" si="15"/>
        <v/>
      </c>
      <c r="D80" s="129" t="str">
        <f>IF(C80="","",COUNTIFS(C$11:C80,"&gt;0"))</f>
        <v/>
      </c>
      <c r="E80" s="53"/>
      <c r="F80" s="54"/>
      <c r="G80" s="54"/>
      <c r="H80" s="53"/>
      <c r="I80" s="168"/>
      <c r="J80" s="64"/>
      <c r="K80" s="261"/>
      <c r="L80" s="259">
        <v>0</v>
      </c>
      <c r="M80" s="171" t="str">
        <f>IFERROR(VLOOKUP(J80,Lists!J$4:K$725,2,FALSE),"")</f>
        <v/>
      </c>
      <c r="N80" s="66" t="str">
        <f>IFERROR(VLOOKUP(J80,Lists!J$4:L$725,3,FALSE),"")</f>
        <v/>
      </c>
      <c r="O80" s="67" t="str">
        <f t="shared" si="27"/>
        <v/>
      </c>
      <c r="P80" s="62"/>
      <c r="Q80" s="169"/>
      <c r="R80" s="89"/>
      <c r="S80" s="97"/>
      <c r="T80" s="53"/>
      <c r="U80" s="89"/>
      <c r="V80" s="98"/>
      <c r="W80" s="107"/>
      <c r="X80" s="81" t="str">
        <f>IFERROR(VLOOKUP(I80,Lists!A$4:B$11,2,FALSE),"")</f>
        <v/>
      </c>
      <c r="Y80" s="81" t="str">
        <f>IFERROR(VLOOKUP(#REF!,Lists!A$12:B$45,2,FALSE),"")</f>
        <v/>
      </c>
      <c r="Z80" s="85" t="str">
        <f t="shared" si="16"/>
        <v/>
      </c>
      <c r="AA80" s="95" t="str">
        <f t="shared" si="17"/>
        <v/>
      </c>
      <c r="AB80" s="95" t="str">
        <f>IF(L80&lt;&gt;0,IF(R80="Yes",IF(#REF!="","P",""),""),"")</f>
        <v/>
      </c>
      <c r="AC80" s="95" t="str">
        <f t="shared" si="18"/>
        <v/>
      </c>
      <c r="AD80" s="95" t="str">
        <f t="shared" si="19"/>
        <v/>
      </c>
      <c r="AE80" s="95" t="str">
        <f t="shared" si="20"/>
        <v/>
      </c>
      <c r="BN80" s="69" t="str">
        <f t="shared" si="21"/>
        <v/>
      </c>
      <c r="BO80" s="69" t="str">
        <f t="shared" si="22"/>
        <v/>
      </c>
      <c r="BP80" s="69" t="str">
        <f t="shared" si="23"/>
        <v/>
      </c>
      <c r="BQ80" s="69" t="str">
        <f t="shared" si="24"/>
        <v/>
      </c>
      <c r="BT80" s="69" t="str">
        <f t="shared" si="25"/>
        <v/>
      </c>
      <c r="CX80" s="39" t="str">
        <f t="shared" si="28"/>
        <v/>
      </c>
    </row>
    <row r="81" spans="1:102" ht="20.100000000000001" customHeight="1" x14ac:dyDescent="0.25">
      <c r="A81" s="85">
        <f>ROW()</f>
        <v>81</v>
      </c>
      <c r="B81" s="129" t="str">
        <f t="shared" si="26"/>
        <v/>
      </c>
      <c r="C81" s="129" t="str">
        <f t="shared" si="15"/>
        <v/>
      </c>
      <c r="D81" s="129" t="str">
        <f>IF(C81="","",COUNTIFS(C$11:C81,"&gt;0"))</f>
        <v/>
      </c>
      <c r="E81" s="53"/>
      <c r="F81" s="54"/>
      <c r="G81" s="54"/>
      <c r="H81" s="53"/>
      <c r="I81" s="168"/>
      <c r="J81" s="64"/>
      <c r="K81" s="261"/>
      <c r="L81" s="259">
        <v>0</v>
      </c>
      <c r="M81" s="171" t="str">
        <f>IFERROR(VLOOKUP(J81,Lists!J$4:K$725,2,FALSE),"")</f>
        <v/>
      </c>
      <c r="N81" s="66" t="str">
        <f>IFERROR(VLOOKUP(J81,Lists!J$4:L$725,3,FALSE),"")</f>
        <v/>
      </c>
      <c r="O81" s="67" t="str">
        <f t="shared" si="27"/>
        <v/>
      </c>
      <c r="P81" s="62"/>
      <c r="Q81" s="169"/>
      <c r="R81" s="89"/>
      <c r="S81" s="97"/>
      <c r="T81" s="53"/>
      <c r="U81" s="89"/>
      <c r="V81" s="98"/>
      <c r="W81" s="107"/>
      <c r="X81" s="81" t="str">
        <f>IFERROR(VLOOKUP(I81,Lists!A$4:B$11,2,FALSE),"")</f>
        <v/>
      </c>
      <c r="Y81" s="81" t="str">
        <f>IFERROR(VLOOKUP(#REF!,Lists!A$12:B$45,2,FALSE),"")</f>
        <v/>
      </c>
      <c r="Z81" s="85" t="str">
        <f t="shared" si="16"/>
        <v/>
      </c>
      <c r="AA81" s="95" t="str">
        <f t="shared" si="17"/>
        <v/>
      </c>
      <c r="AB81" s="95" t="str">
        <f>IF(L81&lt;&gt;0,IF(R81="Yes",IF(#REF!="","P",""),""),"")</f>
        <v/>
      </c>
      <c r="AC81" s="95" t="str">
        <f t="shared" si="18"/>
        <v/>
      </c>
      <c r="AD81" s="95" t="str">
        <f t="shared" si="19"/>
        <v/>
      </c>
      <c r="AE81" s="95" t="str">
        <f t="shared" si="20"/>
        <v/>
      </c>
      <c r="BN81" s="69" t="str">
        <f t="shared" si="21"/>
        <v/>
      </c>
      <c r="BO81" s="69" t="str">
        <f t="shared" si="22"/>
        <v/>
      </c>
      <c r="BP81" s="69" t="str">
        <f t="shared" si="23"/>
        <v/>
      </c>
      <c r="BQ81" s="69" t="str">
        <f t="shared" si="24"/>
        <v/>
      </c>
      <c r="BT81" s="69" t="str">
        <f t="shared" si="25"/>
        <v/>
      </c>
      <c r="CX81" s="39" t="str">
        <f t="shared" si="28"/>
        <v/>
      </c>
    </row>
    <row r="82" spans="1:102" ht="20.100000000000001" customHeight="1" x14ac:dyDescent="0.25">
      <c r="A82" s="85">
        <f>ROW()</f>
        <v>82</v>
      </c>
      <c r="B82" s="129" t="str">
        <f t="shared" si="26"/>
        <v/>
      </c>
      <c r="C82" s="129" t="str">
        <f t="shared" si="15"/>
        <v/>
      </c>
      <c r="D82" s="129" t="str">
        <f>IF(C82="","",COUNTIFS(C$11:C82,"&gt;0"))</f>
        <v/>
      </c>
      <c r="E82" s="53"/>
      <c r="F82" s="54"/>
      <c r="G82" s="54"/>
      <c r="H82" s="53"/>
      <c r="I82" s="168"/>
      <c r="J82" s="64"/>
      <c r="K82" s="261"/>
      <c r="L82" s="259">
        <v>0</v>
      </c>
      <c r="M82" s="171" t="str">
        <f>IFERROR(VLOOKUP(J82,Lists!J$4:K$725,2,FALSE),"")</f>
        <v/>
      </c>
      <c r="N82" s="66" t="str">
        <f>IFERROR(VLOOKUP(J82,Lists!J$4:L$725,3,FALSE),"")</f>
        <v/>
      </c>
      <c r="O82" s="67" t="str">
        <f t="shared" si="27"/>
        <v/>
      </c>
      <c r="P82" s="62"/>
      <c r="Q82" s="169"/>
      <c r="R82" s="89"/>
      <c r="S82" s="97"/>
      <c r="T82" s="53"/>
      <c r="U82" s="89"/>
      <c r="V82" s="98"/>
      <c r="W82" s="107"/>
      <c r="X82" s="81" t="str">
        <f>IFERROR(VLOOKUP(I82,Lists!A$4:B$11,2,FALSE),"")</f>
        <v/>
      </c>
      <c r="Y82" s="81" t="str">
        <f>IFERROR(VLOOKUP(#REF!,Lists!A$12:B$45,2,FALSE),"")</f>
        <v/>
      </c>
      <c r="Z82" s="85" t="str">
        <f t="shared" si="16"/>
        <v/>
      </c>
      <c r="AA82" s="95" t="str">
        <f t="shared" si="17"/>
        <v/>
      </c>
      <c r="AB82" s="95" t="str">
        <f>IF(L82&lt;&gt;0,IF(R82="Yes",IF(#REF!="","P",""),""),"")</f>
        <v/>
      </c>
      <c r="AC82" s="95" t="str">
        <f t="shared" si="18"/>
        <v/>
      </c>
      <c r="AD82" s="95" t="str">
        <f t="shared" si="19"/>
        <v/>
      </c>
      <c r="AE82" s="95" t="str">
        <f t="shared" si="20"/>
        <v/>
      </c>
      <c r="BN82" s="69" t="str">
        <f t="shared" si="21"/>
        <v/>
      </c>
      <c r="BO82" s="69" t="str">
        <f t="shared" si="22"/>
        <v/>
      </c>
      <c r="BP82" s="69" t="str">
        <f t="shared" si="23"/>
        <v/>
      </c>
      <c r="BQ82" s="69" t="str">
        <f t="shared" si="24"/>
        <v/>
      </c>
      <c r="BT82" s="69" t="str">
        <f t="shared" si="25"/>
        <v/>
      </c>
      <c r="CX82" s="39" t="str">
        <f t="shared" si="28"/>
        <v/>
      </c>
    </row>
    <row r="83" spans="1:102" ht="20.100000000000001" customHeight="1" x14ac:dyDescent="0.25">
      <c r="A83" s="85">
        <f>ROW()</f>
        <v>83</v>
      </c>
      <c r="B83" s="129" t="str">
        <f t="shared" si="26"/>
        <v/>
      </c>
      <c r="C83" s="129" t="str">
        <f t="shared" si="15"/>
        <v/>
      </c>
      <c r="D83" s="129" t="str">
        <f>IF(C83="","",COUNTIFS(C$11:C83,"&gt;0"))</f>
        <v/>
      </c>
      <c r="E83" s="53"/>
      <c r="F83" s="54"/>
      <c r="G83" s="54"/>
      <c r="H83" s="53"/>
      <c r="I83" s="168"/>
      <c r="J83" s="64"/>
      <c r="K83" s="261"/>
      <c r="L83" s="259">
        <v>0</v>
      </c>
      <c r="M83" s="171" t="str">
        <f>IFERROR(VLOOKUP(J83,Lists!J$4:K$725,2,FALSE),"")</f>
        <v/>
      </c>
      <c r="N83" s="66" t="str">
        <f>IFERROR(VLOOKUP(J83,Lists!J$4:L$725,3,FALSE),"")</f>
        <v/>
      </c>
      <c r="O83" s="67" t="str">
        <f t="shared" si="27"/>
        <v/>
      </c>
      <c r="P83" s="62"/>
      <c r="Q83" s="169"/>
      <c r="R83" s="89"/>
      <c r="S83" s="97"/>
      <c r="T83" s="53"/>
      <c r="U83" s="89"/>
      <c r="V83" s="98"/>
      <c r="W83" s="107"/>
      <c r="X83" s="81" t="str">
        <f>IFERROR(VLOOKUP(I83,Lists!A$4:B$11,2,FALSE),"")</f>
        <v/>
      </c>
      <c r="Y83" s="81" t="str">
        <f>IFERROR(VLOOKUP(#REF!,Lists!A$12:B$45,2,FALSE),"")</f>
        <v/>
      </c>
      <c r="Z83" s="85" t="str">
        <f t="shared" si="16"/>
        <v/>
      </c>
      <c r="AA83" s="95" t="str">
        <f t="shared" si="17"/>
        <v/>
      </c>
      <c r="AB83" s="95" t="str">
        <f>IF(L83&lt;&gt;0,IF(R83="Yes",IF(#REF!="","P",""),""),"")</f>
        <v/>
      </c>
      <c r="AC83" s="95" t="str">
        <f t="shared" si="18"/>
        <v/>
      </c>
      <c r="AD83" s="95" t="str">
        <f t="shared" si="19"/>
        <v/>
      </c>
      <c r="AE83" s="95" t="str">
        <f t="shared" si="20"/>
        <v/>
      </c>
      <c r="BN83" s="69" t="str">
        <f t="shared" si="21"/>
        <v/>
      </c>
      <c r="BO83" s="69" t="str">
        <f t="shared" si="22"/>
        <v/>
      </c>
      <c r="BP83" s="69" t="str">
        <f t="shared" si="23"/>
        <v/>
      </c>
      <c r="BQ83" s="69" t="str">
        <f t="shared" si="24"/>
        <v/>
      </c>
      <c r="BT83" s="69" t="str">
        <f t="shared" si="25"/>
        <v/>
      </c>
      <c r="CX83" s="39" t="str">
        <f t="shared" si="28"/>
        <v/>
      </c>
    </row>
    <row r="84" spans="1:102" ht="20.100000000000001" customHeight="1" x14ac:dyDescent="0.25">
      <c r="A84" s="85">
        <f>ROW()</f>
        <v>84</v>
      </c>
      <c r="B84" s="129" t="str">
        <f t="shared" si="26"/>
        <v/>
      </c>
      <c r="C84" s="129" t="str">
        <f t="shared" si="15"/>
        <v/>
      </c>
      <c r="D84" s="129" t="str">
        <f>IF(C84="","",COUNTIFS(C$11:C84,"&gt;0"))</f>
        <v/>
      </c>
      <c r="E84" s="53"/>
      <c r="F84" s="54"/>
      <c r="G84" s="54"/>
      <c r="H84" s="53"/>
      <c r="I84" s="168"/>
      <c r="J84" s="64"/>
      <c r="K84" s="261"/>
      <c r="L84" s="259">
        <v>0</v>
      </c>
      <c r="M84" s="171" t="str">
        <f>IFERROR(VLOOKUP(J84,Lists!J$4:K$725,2,FALSE),"")</f>
        <v/>
      </c>
      <c r="N84" s="66" t="str">
        <f>IFERROR(VLOOKUP(J84,Lists!J$4:L$725,3,FALSE),"")</f>
        <v/>
      </c>
      <c r="O84" s="67" t="str">
        <f t="shared" si="27"/>
        <v/>
      </c>
      <c r="P84" s="62"/>
      <c r="Q84" s="169"/>
      <c r="R84" s="89"/>
      <c r="S84" s="97"/>
      <c r="T84" s="53"/>
      <c r="U84" s="89"/>
      <c r="V84" s="98"/>
      <c r="W84" s="107"/>
      <c r="X84" s="81" t="str">
        <f>IFERROR(VLOOKUP(I84,Lists!A$4:B$11,2,FALSE),"")</f>
        <v/>
      </c>
      <c r="Y84" s="81" t="str">
        <f>IFERROR(VLOOKUP(#REF!,Lists!A$12:B$45,2,FALSE),"")</f>
        <v/>
      </c>
      <c r="Z84" s="85" t="str">
        <f t="shared" si="16"/>
        <v/>
      </c>
      <c r="AA84" s="95" t="str">
        <f t="shared" si="17"/>
        <v/>
      </c>
      <c r="AB84" s="95" t="str">
        <f>IF(L84&lt;&gt;0,IF(R84="Yes",IF(#REF!="","P",""),""),"")</f>
        <v/>
      </c>
      <c r="AC84" s="95" t="str">
        <f t="shared" si="18"/>
        <v/>
      </c>
      <c r="AD84" s="95" t="str">
        <f t="shared" si="19"/>
        <v/>
      </c>
      <c r="AE84" s="95" t="str">
        <f t="shared" si="20"/>
        <v/>
      </c>
      <c r="BN84" s="69" t="str">
        <f t="shared" si="21"/>
        <v/>
      </c>
      <c r="BO84" s="69" t="str">
        <f t="shared" si="22"/>
        <v/>
      </c>
      <c r="BP84" s="69" t="str">
        <f t="shared" si="23"/>
        <v/>
      </c>
      <c r="BQ84" s="69" t="str">
        <f t="shared" si="24"/>
        <v/>
      </c>
      <c r="BT84" s="69" t="str">
        <f t="shared" si="25"/>
        <v/>
      </c>
      <c r="CX84" s="39" t="str">
        <f t="shared" si="28"/>
        <v/>
      </c>
    </row>
    <row r="85" spans="1:102" ht="20.100000000000001" customHeight="1" x14ac:dyDescent="0.25">
      <c r="A85" s="85">
        <f>ROW()</f>
        <v>85</v>
      </c>
      <c r="B85" s="129" t="str">
        <f t="shared" si="26"/>
        <v/>
      </c>
      <c r="C85" s="129" t="str">
        <f t="shared" si="15"/>
        <v/>
      </c>
      <c r="D85" s="129" t="str">
        <f>IF(C85="","",COUNTIFS(C$11:C85,"&gt;0"))</f>
        <v/>
      </c>
      <c r="E85" s="53"/>
      <c r="F85" s="54"/>
      <c r="G85" s="54"/>
      <c r="H85" s="53"/>
      <c r="I85" s="168"/>
      <c r="J85" s="64"/>
      <c r="K85" s="261"/>
      <c r="L85" s="259">
        <v>0</v>
      </c>
      <c r="M85" s="171" t="str">
        <f>IFERROR(VLOOKUP(J85,Lists!J$4:K$725,2,FALSE),"")</f>
        <v/>
      </c>
      <c r="N85" s="66" t="str">
        <f>IFERROR(VLOOKUP(J85,Lists!J$4:L$725,3,FALSE),"")</f>
        <v/>
      </c>
      <c r="O85" s="67" t="str">
        <f t="shared" si="27"/>
        <v/>
      </c>
      <c r="P85" s="62"/>
      <c r="Q85" s="169"/>
      <c r="R85" s="89"/>
      <c r="S85" s="97"/>
      <c r="T85" s="53"/>
      <c r="U85" s="89"/>
      <c r="V85" s="98"/>
      <c r="W85" s="107"/>
      <c r="X85" s="81" t="str">
        <f>IFERROR(VLOOKUP(I85,Lists!A$4:B$11,2,FALSE),"")</f>
        <v/>
      </c>
      <c r="Y85" s="81" t="str">
        <f>IFERROR(VLOOKUP(#REF!,Lists!A$12:B$45,2,FALSE),"")</f>
        <v/>
      </c>
      <c r="Z85" s="85" t="str">
        <f t="shared" si="16"/>
        <v/>
      </c>
      <c r="AA85" s="95" t="str">
        <f t="shared" si="17"/>
        <v/>
      </c>
      <c r="AB85" s="95" t="str">
        <f>IF(L85&lt;&gt;0,IF(R85="Yes",IF(#REF!="","P",""),""),"")</f>
        <v/>
      </c>
      <c r="AC85" s="95" t="str">
        <f t="shared" si="18"/>
        <v/>
      </c>
      <c r="AD85" s="95" t="str">
        <f t="shared" si="19"/>
        <v/>
      </c>
      <c r="AE85" s="95" t="str">
        <f t="shared" si="20"/>
        <v/>
      </c>
      <c r="BN85" s="69" t="str">
        <f t="shared" si="21"/>
        <v/>
      </c>
      <c r="BO85" s="69" t="str">
        <f t="shared" si="22"/>
        <v/>
      </c>
      <c r="BP85" s="69" t="str">
        <f t="shared" si="23"/>
        <v/>
      </c>
      <c r="BQ85" s="69" t="str">
        <f t="shared" si="24"/>
        <v/>
      </c>
      <c r="BT85" s="69" t="str">
        <f t="shared" si="25"/>
        <v/>
      </c>
      <c r="CX85" s="39" t="str">
        <f t="shared" si="28"/>
        <v/>
      </c>
    </row>
    <row r="86" spans="1:102" ht="20.100000000000001" customHeight="1" x14ac:dyDescent="0.25">
      <c r="A86" s="85">
        <f>ROW()</f>
        <v>86</v>
      </c>
      <c r="B86" s="129" t="str">
        <f t="shared" si="26"/>
        <v/>
      </c>
      <c r="C86" s="129" t="str">
        <f t="shared" si="15"/>
        <v/>
      </c>
      <c r="D86" s="129" t="str">
        <f>IF(C86="","",COUNTIFS(C$11:C86,"&gt;0"))</f>
        <v/>
      </c>
      <c r="E86" s="53"/>
      <c r="F86" s="54"/>
      <c r="G86" s="54"/>
      <c r="H86" s="53"/>
      <c r="I86" s="168"/>
      <c r="J86" s="64"/>
      <c r="K86" s="261"/>
      <c r="L86" s="259">
        <v>0</v>
      </c>
      <c r="M86" s="171" t="str">
        <f>IFERROR(VLOOKUP(J86,Lists!J$4:K$725,2,FALSE),"")</f>
        <v/>
      </c>
      <c r="N86" s="66" t="str">
        <f>IFERROR(VLOOKUP(J86,Lists!J$4:L$725,3,FALSE),"")</f>
        <v/>
      </c>
      <c r="O86" s="67" t="str">
        <f t="shared" si="27"/>
        <v/>
      </c>
      <c r="P86" s="62"/>
      <c r="Q86" s="169"/>
      <c r="R86" s="89"/>
      <c r="S86" s="97"/>
      <c r="T86" s="53"/>
      <c r="U86" s="89"/>
      <c r="V86" s="98"/>
      <c r="W86" s="107"/>
      <c r="X86" s="81" t="str">
        <f>IFERROR(VLOOKUP(I86,Lists!A$4:B$11,2,FALSE),"")</f>
        <v/>
      </c>
      <c r="Y86" s="81" t="str">
        <f>IFERROR(VLOOKUP(#REF!,Lists!A$12:B$45,2,FALSE),"")</f>
        <v/>
      </c>
      <c r="Z86" s="85" t="str">
        <f t="shared" si="16"/>
        <v/>
      </c>
      <c r="AA86" s="95" t="str">
        <f t="shared" si="17"/>
        <v/>
      </c>
      <c r="AB86" s="95" t="str">
        <f>IF(L86&lt;&gt;0,IF(R86="Yes",IF(#REF!="","P",""),""),"")</f>
        <v/>
      </c>
      <c r="AC86" s="95" t="str">
        <f t="shared" si="18"/>
        <v/>
      </c>
      <c r="AD86" s="95" t="str">
        <f t="shared" si="19"/>
        <v/>
      </c>
      <c r="AE86" s="95" t="str">
        <f t="shared" si="20"/>
        <v/>
      </c>
      <c r="BN86" s="69" t="str">
        <f t="shared" si="21"/>
        <v/>
      </c>
      <c r="BO86" s="69" t="str">
        <f t="shared" si="22"/>
        <v/>
      </c>
      <c r="BP86" s="69" t="str">
        <f t="shared" si="23"/>
        <v/>
      </c>
      <c r="BQ86" s="69" t="str">
        <f t="shared" si="24"/>
        <v/>
      </c>
      <c r="BT86" s="69" t="str">
        <f t="shared" si="25"/>
        <v/>
      </c>
      <c r="CX86" s="39" t="str">
        <f t="shared" si="28"/>
        <v/>
      </c>
    </row>
    <row r="87" spans="1:102" ht="20.100000000000001" customHeight="1" x14ac:dyDescent="0.25">
      <c r="A87" s="85">
        <f>ROW()</f>
        <v>87</v>
      </c>
      <c r="B87" s="129" t="str">
        <f t="shared" si="26"/>
        <v/>
      </c>
      <c r="C87" s="129" t="str">
        <f t="shared" si="15"/>
        <v/>
      </c>
      <c r="D87" s="129" t="str">
        <f>IF(C87="","",COUNTIFS(C$11:C87,"&gt;0"))</f>
        <v/>
      </c>
      <c r="E87" s="53"/>
      <c r="F87" s="54"/>
      <c r="G87" s="54"/>
      <c r="H87" s="53"/>
      <c r="I87" s="168"/>
      <c r="J87" s="64"/>
      <c r="K87" s="261"/>
      <c r="L87" s="259">
        <v>0</v>
      </c>
      <c r="M87" s="171" t="str">
        <f>IFERROR(VLOOKUP(J87,Lists!J$4:K$725,2,FALSE),"")</f>
        <v/>
      </c>
      <c r="N87" s="66" t="str">
        <f>IFERROR(VLOOKUP(J87,Lists!J$4:L$725,3,FALSE),"")</f>
        <v/>
      </c>
      <c r="O87" s="67" t="str">
        <f t="shared" si="27"/>
        <v/>
      </c>
      <c r="P87" s="62"/>
      <c r="Q87" s="169"/>
      <c r="R87" s="89"/>
      <c r="S87" s="97"/>
      <c r="T87" s="53"/>
      <c r="U87" s="89"/>
      <c r="V87" s="98"/>
      <c r="W87" s="107"/>
      <c r="X87" s="81" t="str">
        <f>IFERROR(VLOOKUP(I87,Lists!A$4:B$11,2,FALSE),"")</f>
        <v/>
      </c>
      <c r="Y87" s="81" t="str">
        <f>IFERROR(VLOOKUP(#REF!,Lists!A$12:B$45,2,FALSE),"")</f>
        <v/>
      </c>
      <c r="Z87" s="85" t="str">
        <f t="shared" si="16"/>
        <v/>
      </c>
      <c r="AA87" s="95" t="str">
        <f t="shared" si="17"/>
        <v/>
      </c>
      <c r="AB87" s="95" t="str">
        <f>IF(L87&lt;&gt;0,IF(R87="Yes",IF(#REF!="","P",""),""),"")</f>
        <v/>
      </c>
      <c r="AC87" s="95" t="str">
        <f t="shared" si="18"/>
        <v/>
      </c>
      <c r="AD87" s="95" t="str">
        <f t="shared" si="19"/>
        <v/>
      </c>
      <c r="AE87" s="95" t="str">
        <f t="shared" si="20"/>
        <v/>
      </c>
      <c r="BN87" s="69" t="str">
        <f t="shared" si="21"/>
        <v/>
      </c>
      <c r="BO87" s="69" t="str">
        <f t="shared" si="22"/>
        <v/>
      </c>
      <c r="BP87" s="69" t="str">
        <f t="shared" si="23"/>
        <v/>
      </c>
      <c r="BQ87" s="69" t="str">
        <f t="shared" si="24"/>
        <v/>
      </c>
      <c r="BT87" s="69" t="str">
        <f t="shared" si="25"/>
        <v/>
      </c>
      <c r="CX87" s="39" t="str">
        <f t="shared" si="28"/>
        <v/>
      </c>
    </row>
    <row r="88" spans="1:102" ht="20.100000000000001" customHeight="1" x14ac:dyDescent="0.25">
      <c r="A88" s="85">
        <f>ROW()</f>
        <v>88</v>
      </c>
      <c r="B88" s="129" t="str">
        <f t="shared" si="26"/>
        <v/>
      </c>
      <c r="C88" s="129" t="str">
        <f t="shared" si="15"/>
        <v/>
      </c>
      <c r="D88" s="129" t="str">
        <f>IF(C88="","",COUNTIFS(C$11:C88,"&gt;0"))</f>
        <v/>
      </c>
      <c r="E88" s="53"/>
      <c r="F88" s="54"/>
      <c r="G88" s="54"/>
      <c r="H88" s="53"/>
      <c r="I88" s="168"/>
      <c r="J88" s="64"/>
      <c r="K88" s="261"/>
      <c r="L88" s="259">
        <v>0</v>
      </c>
      <c r="M88" s="171" t="str">
        <f>IFERROR(VLOOKUP(J88,Lists!J$4:K$725,2,FALSE),"")</f>
        <v/>
      </c>
      <c r="N88" s="66" t="str">
        <f>IFERROR(VLOOKUP(J88,Lists!J$4:L$725,3,FALSE),"")</f>
        <v/>
      </c>
      <c r="O88" s="67" t="str">
        <f t="shared" si="27"/>
        <v/>
      </c>
      <c r="P88" s="62"/>
      <c r="Q88" s="169"/>
      <c r="R88" s="89"/>
      <c r="S88" s="97"/>
      <c r="T88" s="53"/>
      <c r="U88" s="89"/>
      <c r="V88" s="98"/>
      <c r="W88" s="107"/>
      <c r="X88" s="81" t="str">
        <f>IFERROR(VLOOKUP(I88,Lists!A$4:B$11,2,FALSE),"")</f>
        <v/>
      </c>
      <c r="Y88" s="81" t="str">
        <f>IFERROR(VLOOKUP(#REF!,Lists!A$12:B$45,2,FALSE),"")</f>
        <v/>
      </c>
      <c r="Z88" s="85" t="str">
        <f t="shared" si="16"/>
        <v/>
      </c>
      <c r="AA88" s="95" t="str">
        <f t="shared" si="17"/>
        <v/>
      </c>
      <c r="AB88" s="95" t="str">
        <f>IF(L88&lt;&gt;0,IF(R88="Yes",IF(#REF!="","P",""),""),"")</f>
        <v/>
      </c>
      <c r="AC88" s="95" t="str">
        <f t="shared" si="18"/>
        <v/>
      </c>
      <c r="AD88" s="95" t="str">
        <f t="shared" si="19"/>
        <v/>
      </c>
      <c r="AE88" s="95" t="str">
        <f t="shared" si="20"/>
        <v/>
      </c>
      <c r="BN88" s="69" t="str">
        <f t="shared" si="21"/>
        <v/>
      </c>
      <c r="BO88" s="69" t="str">
        <f t="shared" si="22"/>
        <v/>
      </c>
      <c r="BP88" s="69" t="str">
        <f t="shared" si="23"/>
        <v/>
      </c>
      <c r="BQ88" s="69" t="str">
        <f t="shared" si="24"/>
        <v/>
      </c>
      <c r="BT88" s="69" t="str">
        <f t="shared" si="25"/>
        <v/>
      </c>
      <c r="CX88" s="39" t="str">
        <f t="shared" si="28"/>
        <v/>
      </c>
    </row>
    <row r="89" spans="1:102" ht="20.100000000000001" customHeight="1" x14ac:dyDescent="0.25">
      <c r="A89" s="85">
        <f>ROW()</f>
        <v>89</v>
      </c>
      <c r="B89" s="129" t="str">
        <f t="shared" si="26"/>
        <v/>
      </c>
      <c r="C89" s="129" t="str">
        <f t="shared" si="15"/>
        <v/>
      </c>
      <c r="D89" s="129" t="str">
        <f>IF(C89="","",COUNTIFS(C$11:C89,"&gt;0"))</f>
        <v/>
      </c>
      <c r="E89" s="53"/>
      <c r="F89" s="54"/>
      <c r="G89" s="54"/>
      <c r="H89" s="53"/>
      <c r="I89" s="168"/>
      <c r="J89" s="64"/>
      <c r="K89" s="261"/>
      <c r="L89" s="259">
        <v>0</v>
      </c>
      <c r="M89" s="171" t="str">
        <f>IFERROR(VLOOKUP(J89,Lists!J$4:K$725,2,FALSE),"")</f>
        <v/>
      </c>
      <c r="N89" s="66" t="str">
        <f>IFERROR(VLOOKUP(J89,Lists!J$4:L$725,3,FALSE),"")</f>
        <v/>
      </c>
      <c r="O89" s="67" t="str">
        <f t="shared" si="27"/>
        <v/>
      </c>
      <c r="P89" s="62"/>
      <c r="Q89" s="169"/>
      <c r="R89" s="89"/>
      <c r="S89" s="97"/>
      <c r="T89" s="53"/>
      <c r="U89" s="89"/>
      <c r="V89" s="98"/>
      <c r="W89" s="107"/>
      <c r="X89" s="81" t="str">
        <f>IFERROR(VLOOKUP(I89,Lists!A$4:B$11,2,FALSE),"")</f>
        <v/>
      </c>
      <c r="Y89" s="81" t="str">
        <f>IFERROR(VLOOKUP(#REF!,Lists!A$12:B$45,2,FALSE),"")</f>
        <v/>
      </c>
      <c r="Z89" s="85" t="str">
        <f t="shared" si="16"/>
        <v/>
      </c>
      <c r="AA89" s="95" t="str">
        <f t="shared" si="17"/>
        <v/>
      </c>
      <c r="AB89" s="95" t="str">
        <f>IF(L89&lt;&gt;0,IF(R89="Yes",IF(#REF!="","P",""),""),"")</f>
        <v/>
      </c>
      <c r="AC89" s="95" t="str">
        <f t="shared" si="18"/>
        <v/>
      </c>
      <c r="AD89" s="95" t="str">
        <f t="shared" si="19"/>
        <v/>
      </c>
      <c r="AE89" s="95" t="str">
        <f t="shared" si="20"/>
        <v/>
      </c>
      <c r="BN89" s="69" t="str">
        <f t="shared" si="21"/>
        <v/>
      </c>
      <c r="BO89" s="69" t="str">
        <f t="shared" si="22"/>
        <v/>
      </c>
      <c r="BP89" s="69" t="str">
        <f t="shared" si="23"/>
        <v/>
      </c>
      <c r="BQ89" s="69" t="str">
        <f t="shared" si="24"/>
        <v/>
      </c>
      <c r="BT89" s="69" t="str">
        <f t="shared" si="25"/>
        <v/>
      </c>
      <c r="CX89" s="39" t="str">
        <f t="shared" si="28"/>
        <v/>
      </c>
    </row>
    <row r="90" spans="1:102" ht="20.100000000000001" customHeight="1" x14ac:dyDescent="0.25">
      <c r="A90" s="85">
        <f>ROW()</f>
        <v>90</v>
      </c>
      <c r="B90" s="129" t="str">
        <f t="shared" si="26"/>
        <v/>
      </c>
      <c r="C90" s="129" t="str">
        <f t="shared" si="15"/>
        <v/>
      </c>
      <c r="D90" s="129" t="str">
        <f>IF(C90="","",COUNTIFS(C$11:C90,"&gt;0"))</f>
        <v/>
      </c>
      <c r="E90" s="53"/>
      <c r="F90" s="54"/>
      <c r="G90" s="54"/>
      <c r="H90" s="53"/>
      <c r="I90" s="168"/>
      <c r="J90" s="64"/>
      <c r="K90" s="261"/>
      <c r="L90" s="259">
        <v>0</v>
      </c>
      <c r="M90" s="171" t="str">
        <f>IFERROR(VLOOKUP(J90,Lists!J$4:K$725,2,FALSE),"")</f>
        <v/>
      </c>
      <c r="N90" s="66" t="str">
        <f>IFERROR(VLOOKUP(J90,Lists!J$4:L$725,3,FALSE),"")</f>
        <v/>
      </c>
      <c r="O90" s="67" t="str">
        <f t="shared" si="27"/>
        <v/>
      </c>
      <c r="P90" s="62"/>
      <c r="Q90" s="169"/>
      <c r="R90" s="89"/>
      <c r="S90" s="97"/>
      <c r="T90" s="53"/>
      <c r="U90" s="89"/>
      <c r="V90" s="98"/>
      <c r="W90" s="107"/>
      <c r="X90" s="81" t="str">
        <f>IFERROR(VLOOKUP(I90,Lists!A$4:B$11,2,FALSE),"")</f>
        <v/>
      </c>
      <c r="Y90" s="81" t="str">
        <f>IFERROR(VLOOKUP(#REF!,Lists!A$12:B$45,2,FALSE),"")</f>
        <v/>
      </c>
      <c r="Z90" s="85" t="str">
        <f t="shared" si="16"/>
        <v/>
      </c>
      <c r="AA90" s="95" t="str">
        <f t="shared" si="17"/>
        <v/>
      </c>
      <c r="AB90" s="95" t="str">
        <f>IF(L90&lt;&gt;0,IF(R90="Yes",IF(#REF!="","P",""),""),"")</f>
        <v/>
      </c>
      <c r="AC90" s="95" t="str">
        <f t="shared" si="18"/>
        <v/>
      </c>
      <c r="AD90" s="95" t="str">
        <f t="shared" si="19"/>
        <v/>
      </c>
      <c r="AE90" s="95" t="str">
        <f t="shared" si="20"/>
        <v/>
      </c>
      <c r="BN90" s="69" t="str">
        <f t="shared" si="21"/>
        <v/>
      </c>
      <c r="BO90" s="69" t="str">
        <f t="shared" si="22"/>
        <v/>
      </c>
      <c r="BP90" s="69" t="str">
        <f t="shared" si="23"/>
        <v/>
      </c>
      <c r="BQ90" s="69" t="str">
        <f t="shared" si="24"/>
        <v/>
      </c>
      <c r="BT90" s="69" t="str">
        <f t="shared" si="25"/>
        <v/>
      </c>
      <c r="CX90" s="39" t="str">
        <f t="shared" si="28"/>
        <v/>
      </c>
    </row>
    <row r="91" spans="1:102" ht="20.100000000000001" customHeight="1" x14ac:dyDescent="0.25">
      <c r="A91" s="85">
        <f>ROW()</f>
        <v>91</v>
      </c>
      <c r="B91" s="129" t="str">
        <f t="shared" si="26"/>
        <v/>
      </c>
      <c r="C91" s="129" t="str">
        <f t="shared" si="15"/>
        <v/>
      </c>
      <c r="D91" s="129" t="str">
        <f>IF(C91="","",COUNTIFS(C$11:C91,"&gt;0"))</f>
        <v/>
      </c>
      <c r="E91" s="53"/>
      <c r="F91" s="54"/>
      <c r="G91" s="54"/>
      <c r="H91" s="53"/>
      <c r="I91" s="168"/>
      <c r="J91" s="64"/>
      <c r="K91" s="261"/>
      <c r="L91" s="259">
        <v>0</v>
      </c>
      <c r="M91" s="171" t="str">
        <f>IFERROR(VLOOKUP(J91,Lists!J$4:K$725,2,FALSE),"")</f>
        <v/>
      </c>
      <c r="N91" s="66" t="str">
        <f>IFERROR(VLOOKUP(J91,Lists!J$4:L$725,3,FALSE),"")</f>
        <v/>
      </c>
      <c r="O91" s="67" t="str">
        <f t="shared" si="27"/>
        <v/>
      </c>
      <c r="P91" s="62"/>
      <c r="Q91" s="169"/>
      <c r="R91" s="89"/>
      <c r="S91" s="97"/>
      <c r="T91" s="53"/>
      <c r="U91" s="89"/>
      <c r="V91" s="98"/>
      <c r="W91" s="107"/>
      <c r="X91" s="81" t="str">
        <f>IFERROR(VLOOKUP(I91,Lists!A$4:B$11,2,FALSE),"")</f>
        <v/>
      </c>
      <c r="Y91" s="81" t="str">
        <f>IFERROR(VLOOKUP(#REF!,Lists!A$12:B$45,2,FALSE),"")</f>
        <v/>
      </c>
      <c r="Z91" s="85" t="str">
        <f t="shared" si="16"/>
        <v/>
      </c>
      <c r="AA91" s="95" t="str">
        <f t="shared" si="17"/>
        <v/>
      </c>
      <c r="AB91" s="95" t="str">
        <f>IF(L91&lt;&gt;0,IF(R91="Yes",IF(#REF!="","P",""),""),"")</f>
        <v/>
      </c>
      <c r="AC91" s="95" t="str">
        <f t="shared" si="18"/>
        <v/>
      </c>
      <c r="AD91" s="95" t="str">
        <f t="shared" si="19"/>
        <v/>
      </c>
      <c r="AE91" s="95" t="str">
        <f t="shared" si="20"/>
        <v/>
      </c>
      <c r="BN91" s="69" t="str">
        <f t="shared" si="21"/>
        <v/>
      </c>
      <c r="BO91" s="69" t="str">
        <f t="shared" si="22"/>
        <v/>
      </c>
      <c r="BP91" s="69" t="str">
        <f t="shared" si="23"/>
        <v/>
      </c>
      <c r="BQ91" s="69" t="str">
        <f t="shared" si="24"/>
        <v/>
      </c>
      <c r="BT91" s="69" t="str">
        <f t="shared" si="25"/>
        <v/>
      </c>
      <c r="CX91" s="39" t="str">
        <f t="shared" si="28"/>
        <v/>
      </c>
    </row>
    <row r="92" spans="1:102" ht="20.100000000000001" customHeight="1" x14ac:dyDescent="0.25">
      <c r="A92" s="85">
        <f>ROW()</f>
        <v>92</v>
      </c>
      <c r="B92" s="129" t="str">
        <f t="shared" si="26"/>
        <v/>
      </c>
      <c r="C92" s="129" t="str">
        <f t="shared" si="15"/>
        <v/>
      </c>
      <c r="D92" s="129" t="str">
        <f>IF(C92="","",COUNTIFS(C$11:C92,"&gt;0"))</f>
        <v/>
      </c>
      <c r="E92" s="53"/>
      <c r="F92" s="54"/>
      <c r="G92" s="54"/>
      <c r="H92" s="53"/>
      <c r="I92" s="168"/>
      <c r="J92" s="64"/>
      <c r="K92" s="261"/>
      <c r="L92" s="259">
        <v>0</v>
      </c>
      <c r="M92" s="171" t="str">
        <f>IFERROR(VLOOKUP(J92,Lists!J$4:K$725,2,FALSE),"")</f>
        <v/>
      </c>
      <c r="N92" s="66" t="str">
        <f>IFERROR(VLOOKUP(J92,Lists!J$4:L$725,3,FALSE),"")</f>
        <v/>
      </c>
      <c r="O92" s="67" t="str">
        <f t="shared" si="27"/>
        <v/>
      </c>
      <c r="P92" s="62"/>
      <c r="Q92" s="169"/>
      <c r="R92" s="89"/>
      <c r="S92" s="97"/>
      <c r="T92" s="53"/>
      <c r="U92" s="89"/>
      <c r="V92" s="98"/>
      <c r="W92" s="107"/>
      <c r="X92" s="81" t="str">
        <f>IFERROR(VLOOKUP(I92,Lists!A$4:B$11,2,FALSE),"")</f>
        <v/>
      </c>
      <c r="Y92" s="81" t="str">
        <f>IFERROR(VLOOKUP(#REF!,Lists!A$12:B$45,2,FALSE),"")</f>
        <v/>
      </c>
      <c r="Z92" s="85" t="str">
        <f t="shared" si="16"/>
        <v/>
      </c>
      <c r="AA92" s="95" t="str">
        <f t="shared" si="17"/>
        <v/>
      </c>
      <c r="AB92" s="95" t="str">
        <f>IF(L92&lt;&gt;0,IF(R92="Yes",IF(#REF!="","P",""),""),"")</f>
        <v/>
      </c>
      <c r="AC92" s="95" t="str">
        <f t="shared" si="18"/>
        <v/>
      </c>
      <c r="AD92" s="95" t="str">
        <f t="shared" si="19"/>
        <v/>
      </c>
      <c r="AE92" s="95" t="str">
        <f t="shared" si="20"/>
        <v/>
      </c>
      <c r="BN92" s="69" t="str">
        <f t="shared" si="21"/>
        <v/>
      </c>
      <c r="BO92" s="69" t="str">
        <f t="shared" si="22"/>
        <v/>
      </c>
      <c r="BP92" s="69" t="str">
        <f t="shared" si="23"/>
        <v/>
      </c>
      <c r="BQ92" s="69" t="str">
        <f t="shared" si="24"/>
        <v/>
      </c>
      <c r="BT92" s="69" t="str">
        <f t="shared" si="25"/>
        <v/>
      </c>
      <c r="CX92" s="39" t="str">
        <f t="shared" si="28"/>
        <v/>
      </c>
    </row>
    <row r="93" spans="1:102" ht="20.100000000000001" customHeight="1" x14ac:dyDescent="0.25">
      <c r="A93" s="85">
        <f>ROW()</f>
        <v>93</v>
      </c>
      <c r="B93" s="129" t="str">
        <f t="shared" si="26"/>
        <v/>
      </c>
      <c r="C93" s="129" t="str">
        <f t="shared" si="15"/>
        <v/>
      </c>
      <c r="D93" s="129" t="str">
        <f>IF(C93="","",COUNTIFS(C$11:C93,"&gt;0"))</f>
        <v/>
      </c>
      <c r="E93" s="53"/>
      <c r="F93" s="54"/>
      <c r="G93" s="54"/>
      <c r="H93" s="53"/>
      <c r="I93" s="168"/>
      <c r="J93" s="64"/>
      <c r="K93" s="261"/>
      <c r="L93" s="259">
        <v>0</v>
      </c>
      <c r="M93" s="171" t="str">
        <f>IFERROR(VLOOKUP(J93,Lists!J$4:K$725,2,FALSE),"")</f>
        <v/>
      </c>
      <c r="N93" s="66" t="str">
        <f>IFERROR(VLOOKUP(J93,Lists!J$4:L$725,3,FALSE),"")</f>
        <v/>
      </c>
      <c r="O93" s="67" t="str">
        <f t="shared" si="27"/>
        <v/>
      </c>
      <c r="P93" s="62"/>
      <c r="Q93" s="169"/>
      <c r="R93" s="89"/>
      <c r="S93" s="97"/>
      <c r="T93" s="53"/>
      <c r="U93" s="89"/>
      <c r="V93" s="98"/>
      <c r="W93" s="107"/>
      <c r="X93" s="81" t="str">
        <f>IFERROR(VLOOKUP(I93,Lists!A$4:B$11,2,FALSE),"")</f>
        <v/>
      </c>
      <c r="Y93" s="81" t="str">
        <f>IFERROR(VLOOKUP(#REF!,Lists!A$12:B$45,2,FALSE),"")</f>
        <v/>
      </c>
      <c r="Z93" s="85" t="str">
        <f t="shared" si="16"/>
        <v/>
      </c>
      <c r="AA93" s="95" t="str">
        <f t="shared" si="17"/>
        <v/>
      </c>
      <c r="AB93" s="95" t="str">
        <f>IF(L93&lt;&gt;0,IF(R93="Yes",IF(#REF!="","P",""),""),"")</f>
        <v/>
      </c>
      <c r="AC93" s="95" t="str">
        <f t="shared" si="18"/>
        <v/>
      </c>
      <c r="AD93" s="95" t="str">
        <f t="shared" si="19"/>
        <v/>
      </c>
      <c r="AE93" s="95" t="str">
        <f t="shared" si="20"/>
        <v/>
      </c>
      <c r="BN93" s="69" t="str">
        <f t="shared" si="21"/>
        <v/>
      </c>
      <c r="BO93" s="69" t="str">
        <f t="shared" si="22"/>
        <v/>
      </c>
      <c r="BP93" s="69" t="str">
        <f t="shared" si="23"/>
        <v/>
      </c>
      <c r="BQ93" s="69" t="str">
        <f t="shared" si="24"/>
        <v/>
      </c>
      <c r="BT93" s="69" t="str">
        <f t="shared" si="25"/>
        <v/>
      </c>
      <c r="CX93" s="39" t="str">
        <f t="shared" si="28"/>
        <v/>
      </c>
    </row>
    <row r="94" spans="1:102" ht="20.100000000000001" customHeight="1" x14ac:dyDescent="0.25">
      <c r="A94" s="85">
        <f>ROW()</f>
        <v>94</v>
      </c>
      <c r="B94" s="129" t="str">
        <f t="shared" si="26"/>
        <v/>
      </c>
      <c r="C94" s="129" t="str">
        <f t="shared" si="15"/>
        <v/>
      </c>
      <c r="D94" s="129" t="str">
        <f>IF(C94="","",COUNTIFS(C$11:C94,"&gt;0"))</f>
        <v/>
      </c>
      <c r="E94" s="53"/>
      <c r="F94" s="54"/>
      <c r="G94" s="54"/>
      <c r="H94" s="53"/>
      <c r="I94" s="168"/>
      <c r="J94" s="64"/>
      <c r="K94" s="261"/>
      <c r="L94" s="259">
        <v>0</v>
      </c>
      <c r="M94" s="171" t="str">
        <f>IFERROR(VLOOKUP(J94,Lists!J$4:K$725,2,FALSE),"")</f>
        <v/>
      </c>
      <c r="N94" s="66" t="str">
        <f>IFERROR(VLOOKUP(J94,Lists!J$4:L$725,3,FALSE),"")</f>
        <v/>
      </c>
      <c r="O94" s="67" t="str">
        <f t="shared" si="27"/>
        <v/>
      </c>
      <c r="P94" s="62"/>
      <c r="Q94" s="169"/>
      <c r="R94" s="89"/>
      <c r="S94" s="97"/>
      <c r="T94" s="53"/>
      <c r="U94" s="89"/>
      <c r="V94" s="98"/>
      <c r="W94" s="107"/>
      <c r="X94" s="81" t="str">
        <f>IFERROR(VLOOKUP(I94,Lists!A$4:B$11,2,FALSE),"")</f>
        <v/>
      </c>
      <c r="Y94" s="81" t="str">
        <f>IFERROR(VLOOKUP(#REF!,Lists!A$12:B$45,2,FALSE),"")</f>
        <v/>
      </c>
      <c r="Z94" s="85" t="str">
        <f t="shared" si="16"/>
        <v/>
      </c>
      <c r="AA94" s="95" t="str">
        <f t="shared" si="17"/>
        <v/>
      </c>
      <c r="AB94" s="95" t="str">
        <f>IF(L94&lt;&gt;0,IF(R94="Yes",IF(#REF!="","P",""),""),"")</f>
        <v/>
      </c>
      <c r="AC94" s="95" t="str">
        <f t="shared" si="18"/>
        <v/>
      </c>
      <c r="AD94" s="95" t="str">
        <f t="shared" si="19"/>
        <v/>
      </c>
      <c r="AE94" s="95" t="str">
        <f t="shared" si="20"/>
        <v/>
      </c>
      <c r="BN94" s="69" t="str">
        <f t="shared" si="21"/>
        <v/>
      </c>
      <c r="BO94" s="69" t="str">
        <f t="shared" si="22"/>
        <v/>
      </c>
      <c r="BP94" s="69" t="str">
        <f t="shared" si="23"/>
        <v/>
      </c>
      <c r="BQ94" s="69" t="str">
        <f t="shared" si="24"/>
        <v/>
      </c>
      <c r="BT94" s="69" t="str">
        <f t="shared" si="25"/>
        <v/>
      </c>
      <c r="CX94" s="39" t="str">
        <f t="shared" si="28"/>
        <v/>
      </c>
    </row>
    <row r="95" spans="1:102" ht="20.100000000000001" customHeight="1" x14ac:dyDescent="0.25">
      <c r="A95" s="85">
        <f>ROW()</f>
        <v>95</v>
      </c>
      <c r="B95" s="129" t="str">
        <f t="shared" si="26"/>
        <v/>
      </c>
      <c r="C95" s="129" t="str">
        <f t="shared" si="15"/>
        <v/>
      </c>
      <c r="D95" s="129" t="str">
        <f>IF(C95="","",COUNTIFS(C$11:C95,"&gt;0"))</f>
        <v/>
      </c>
      <c r="E95" s="53"/>
      <c r="F95" s="54"/>
      <c r="G95" s="54"/>
      <c r="H95" s="53"/>
      <c r="I95" s="168"/>
      <c r="J95" s="64"/>
      <c r="K95" s="261"/>
      <c r="L95" s="259">
        <v>0</v>
      </c>
      <c r="M95" s="171" t="str">
        <f>IFERROR(VLOOKUP(J95,Lists!J$4:K$725,2,FALSE),"")</f>
        <v/>
      </c>
      <c r="N95" s="66" t="str">
        <f>IFERROR(VLOOKUP(J95,Lists!J$4:L$725,3,FALSE),"")</f>
        <v/>
      </c>
      <c r="O95" s="67" t="str">
        <f t="shared" si="27"/>
        <v/>
      </c>
      <c r="P95" s="62"/>
      <c r="Q95" s="169"/>
      <c r="R95" s="89"/>
      <c r="S95" s="97"/>
      <c r="T95" s="53"/>
      <c r="U95" s="89"/>
      <c r="V95" s="98"/>
      <c r="W95" s="107"/>
      <c r="X95" s="81" t="str">
        <f>IFERROR(VLOOKUP(I95,Lists!A$4:B$11,2,FALSE),"")</f>
        <v/>
      </c>
      <c r="Y95" s="81" t="str">
        <f>IFERROR(VLOOKUP(#REF!,Lists!A$12:B$45,2,FALSE),"")</f>
        <v/>
      </c>
      <c r="Z95" s="85" t="str">
        <f t="shared" si="16"/>
        <v/>
      </c>
      <c r="AA95" s="95" t="str">
        <f t="shared" si="17"/>
        <v/>
      </c>
      <c r="AB95" s="95" t="str">
        <f>IF(L95&lt;&gt;0,IF(R95="Yes",IF(#REF!="","P",""),""),"")</f>
        <v/>
      </c>
      <c r="AC95" s="95" t="str">
        <f t="shared" si="18"/>
        <v/>
      </c>
      <c r="AD95" s="95" t="str">
        <f t="shared" si="19"/>
        <v/>
      </c>
      <c r="AE95" s="95" t="str">
        <f t="shared" si="20"/>
        <v/>
      </c>
      <c r="BN95" s="69" t="str">
        <f t="shared" si="21"/>
        <v/>
      </c>
      <c r="BO95" s="69" t="str">
        <f t="shared" si="22"/>
        <v/>
      </c>
      <c r="BP95" s="69" t="str">
        <f t="shared" si="23"/>
        <v/>
      </c>
      <c r="BQ95" s="69" t="str">
        <f t="shared" si="24"/>
        <v/>
      </c>
      <c r="BT95" s="69" t="str">
        <f t="shared" si="25"/>
        <v/>
      </c>
      <c r="CX95" s="39" t="str">
        <f t="shared" si="28"/>
        <v/>
      </c>
    </row>
    <row r="96" spans="1:102" ht="20.100000000000001" customHeight="1" x14ac:dyDescent="0.25">
      <c r="A96" s="85">
        <f>ROW()</f>
        <v>96</v>
      </c>
      <c r="B96" s="129" t="str">
        <f t="shared" si="26"/>
        <v/>
      </c>
      <c r="C96" s="129" t="str">
        <f t="shared" si="15"/>
        <v/>
      </c>
      <c r="D96" s="129" t="str">
        <f>IF(C96="","",COUNTIFS(C$11:C96,"&gt;0"))</f>
        <v/>
      </c>
      <c r="E96" s="53"/>
      <c r="F96" s="54"/>
      <c r="G96" s="54"/>
      <c r="H96" s="53"/>
      <c r="I96" s="168"/>
      <c r="J96" s="64"/>
      <c r="K96" s="261"/>
      <c r="L96" s="259">
        <v>0</v>
      </c>
      <c r="M96" s="171" t="str">
        <f>IFERROR(VLOOKUP(J96,Lists!J$4:K$725,2,FALSE),"")</f>
        <v/>
      </c>
      <c r="N96" s="66" t="str">
        <f>IFERROR(VLOOKUP(J96,Lists!J$4:L$725,3,FALSE),"")</f>
        <v/>
      </c>
      <c r="O96" s="67" t="str">
        <f t="shared" si="27"/>
        <v/>
      </c>
      <c r="P96" s="62"/>
      <c r="Q96" s="169"/>
      <c r="R96" s="89"/>
      <c r="S96" s="97"/>
      <c r="T96" s="53"/>
      <c r="U96" s="89"/>
      <c r="V96" s="98"/>
      <c r="W96" s="107"/>
      <c r="X96" s="81" t="str">
        <f>IFERROR(VLOOKUP(I96,Lists!A$4:B$11,2,FALSE),"")</f>
        <v/>
      </c>
      <c r="Y96" s="81" t="str">
        <f>IFERROR(VLOOKUP(#REF!,Lists!A$12:B$45,2,FALSE),"")</f>
        <v/>
      </c>
      <c r="Z96" s="85" t="str">
        <f t="shared" si="16"/>
        <v/>
      </c>
      <c r="AA96" s="95" t="str">
        <f t="shared" si="17"/>
        <v/>
      </c>
      <c r="AB96" s="95" t="str">
        <f>IF(L96&lt;&gt;0,IF(R96="Yes",IF(#REF!="","P",""),""),"")</f>
        <v/>
      </c>
      <c r="AC96" s="95" t="str">
        <f t="shared" si="18"/>
        <v/>
      </c>
      <c r="AD96" s="95" t="str">
        <f t="shared" si="19"/>
        <v/>
      </c>
      <c r="AE96" s="95" t="str">
        <f t="shared" si="20"/>
        <v/>
      </c>
      <c r="BN96" s="69" t="str">
        <f t="shared" si="21"/>
        <v/>
      </c>
      <c r="BO96" s="69" t="str">
        <f t="shared" si="22"/>
        <v/>
      </c>
      <c r="BP96" s="69" t="str">
        <f t="shared" si="23"/>
        <v/>
      </c>
      <c r="BQ96" s="69" t="str">
        <f t="shared" si="24"/>
        <v/>
      </c>
      <c r="BT96" s="69" t="str">
        <f t="shared" si="25"/>
        <v/>
      </c>
      <c r="CX96" s="39" t="str">
        <f t="shared" si="28"/>
        <v/>
      </c>
    </row>
    <row r="97" spans="1:102" ht="20.100000000000001" customHeight="1" x14ac:dyDescent="0.25">
      <c r="A97" s="85">
        <f>ROW()</f>
        <v>97</v>
      </c>
      <c r="B97" s="129" t="str">
        <f t="shared" si="26"/>
        <v/>
      </c>
      <c r="C97" s="129" t="str">
        <f t="shared" si="15"/>
        <v/>
      </c>
      <c r="D97" s="129" t="str">
        <f>IF(C97="","",COUNTIFS(C$11:C97,"&gt;0"))</f>
        <v/>
      </c>
      <c r="E97" s="53"/>
      <c r="F97" s="54"/>
      <c r="G97" s="54"/>
      <c r="H97" s="53"/>
      <c r="I97" s="168"/>
      <c r="J97" s="64"/>
      <c r="K97" s="261"/>
      <c r="L97" s="259">
        <v>0</v>
      </c>
      <c r="M97" s="171" t="str">
        <f>IFERROR(VLOOKUP(J97,Lists!J$4:K$725,2,FALSE),"")</f>
        <v/>
      </c>
      <c r="N97" s="66" t="str">
        <f>IFERROR(VLOOKUP(J97,Lists!J$4:L$725,3,FALSE),"")</f>
        <v/>
      </c>
      <c r="O97" s="67" t="str">
        <f t="shared" si="27"/>
        <v/>
      </c>
      <c r="P97" s="62"/>
      <c r="Q97" s="169"/>
      <c r="R97" s="89"/>
      <c r="S97" s="97"/>
      <c r="T97" s="53"/>
      <c r="U97" s="89"/>
      <c r="V97" s="98"/>
      <c r="W97" s="107"/>
      <c r="X97" s="81" t="str">
        <f>IFERROR(VLOOKUP(I97,Lists!A$4:B$11,2,FALSE),"")</f>
        <v/>
      </c>
      <c r="Y97" s="81" t="str">
        <f>IFERROR(VLOOKUP(#REF!,Lists!A$12:B$45,2,FALSE),"")</f>
        <v/>
      </c>
      <c r="Z97" s="85" t="str">
        <f t="shared" si="16"/>
        <v/>
      </c>
      <c r="AA97" s="95" t="str">
        <f t="shared" si="17"/>
        <v/>
      </c>
      <c r="AB97" s="95" t="str">
        <f>IF(L97&lt;&gt;0,IF(R97="Yes",IF(#REF!="","P",""),""),"")</f>
        <v/>
      </c>
      <c r="AC97" s="95" t="str">
        <f t="shared" si="18"/>
        <v/>
      </c>
      <c r="AD97" s="95" t="str">
        <f t="shared" si="19"/>
        <v/>
      </c>
      <c r="AE97" s="95" t="str">
        <f t="shared" si="20"/>
        <v/>
      </c>
      <c r="BN97" s="69" t="str">
        <f t="shared" si="21"/>
        <v/>
      </c>
      <c r="BO97" s="69" t="str">
        <f t="shared" si="22"/>
        <v/>
      </c>
      <c r="BP97" s="69" t="str">
        <f t="shared" si="23"/>
        <v/>
      </c>
      <c r="BQ97" s="69" t="str">
        <f t="shared" si="24"/>
        <v/>
      </c>
      <c r="BT97" s="69" t="str">
        <f t="shared" si="25"/>
        <v/>
      </c>
      <c r="CX97" s="39" t="str">
        <f t="shared" si="28"/>
        <v/>
      </c>
    </row>
    <row r="98" spans="1:102" ht="20.100000000000001" customHeight="1" x14ac:dyDescent="0.25">
      <c r="A98" s="85">
        <f>ROW()</f>
        <v>98</v>
      </c>
      <c r="B98" s="129" t="str">
        <f t="shared" si="26"/>
        <v/>
      </c>
      <c r="C98" s="129" t="str">
        <f t="shared" si="15"/>
        <v/>
      </c>
      <c r="D98" s="129" t="str">
        <f>IF(C98="","",COUNTIFS(C$11:C98,"&gt;0"))</f>
        <v/>
      </c>
      <c r="E98" s="53"/>
      <c r="F98" s="54"/>
      <c r="G98" s="54"/>
      <c r="H98" s="53"/>
      <c r="I98" s="168"/>
      <c r="J98" s="64"/>
      <c r="K98" s="261"/>
      <c r="L98" s="259">
        <v>0</v>
      </c>
      <c r="M98" s="171" t="str">
        <f>IFERROR(VLOOKUP(J98,Lists!J$4:K$725,2,FALSE),"")</f>
        <v/>
      </c>
      <c r="N98" s="66" t="str">
        <f>IFERROR(VLOOKUP(J98,Lists!J$4:L$725,3,FALSE),"")</f>
        <v/>
      </c>
      <c r="O98" s="67" t="str">
        <f t="shared" si="27"/>
        <v/>
      </c>
      <c r="P98" s="62"/>
      <c r="Q98" s="169"/>
      <c r="R98" s="89"/>
      <c r="S98" s="97"/>
      <c r="T98" s="53"/>
      <c r="U98" s="89"/>
      <c r="V98" s="98"/>
      <c r="W98" s="107"/>
      <c r="X98" s="81" t="str">
        <f>IFERROR(VLOOKUP(I98,Lists!A$4:B$11,2,FALSE),"")</f>
        <v/>
      </c>
      <c r="Y98" s="81" t="str">
        <f>IFERROR(VLOOKUP(#REF!,Lists!A$12:B$45,2,FALSE),"")</f>
        <v/>
      </c>
      <c r="Z98" s="85" t="str">
        <f t="shared" si="16"/>
        <v/>
      </c>
      <c r="AA98" s="95" t="str">
        <f t="shared" si="17"/>
        <v/>
      </c>
      <c r="AB98" s="95" t="str">
        <f>IF(L98&lt;&gt;0,IF(R98="Yes",IF(#REF!="","P",""),""),"")</f>
        <v/>
      </c>
      <c r="AC98" s="95" t="str">
        <f t="shared" si="18"/>
        <v/>
      </c>
      <c r="AD98" s="95" t="str">
        <f t="shared" si="19"/>
        <v/>
      </c>
      <c r="AE98" s="95" t="str">
        <f t="shared" si="20"/>
        <v/>
      </c>
      <c r="BN98" s="69" t="str">
        <f t="shared" si="21"/>
        <v/>
      </c>
      <c r="BO98" s="69" t="str">
        <f t="shared" si="22"/>
        <v/>
      </c>
      <c r="BP98" s="69" t="str">
        <f t="shared" si="23"/>
        <v/>
      </c>
      <c r="BQ98" s="69" t="str">
        <f t="shared" si="24"/>
        <v/>
      </c>
      <c r="BT98" s="69" t="str">
        <f t="shared" si="25"/>
        <v/>
      </c>
      <c r="CX98" s="39" t="str">
        <f t="shared" si="28"/>
        <v/>
      </c>
    </row>
    <row r="99" spans="1:102" ht="20.100000000000001" customHeight="1" x14ac:dyDescent="0.25">
      <c r="A99" s="85">
        <f>ROW()</f>
        <v>99</v>
      </c>
      <c r="B99" s="129" t="str">
        <f t="shared" si="26"/>
        <v/>
      </c>
      <c r="C99" s="129" t="str">
        <f t="shared" si="15"/>
        <v/>
      </c>
      <c r="D99" s="129" t="str">
        <f>IF(C99="","",COUNTIFS(C$11:C99,"&gt;0"))</f>
        <v/>
      </c>
      <c r="E99" s="53"/>
      <c r="F99" s="54"/>
      <c r="G99" s="54"/>
      <c r="H99" s="53"/>
      <c r="I99" s="168"/>
      <c r="J99" s="64"/>
      <c r="K99" s="261"/>
      <c r="L99" s="259">
        <v>0</v>
      </c>
      <c r="M99" s="171" t="str">
        <f>IFERROR(VLOOKUP(J99,Lists!J$4:K$725,2,FALSE),"")</f>
        <v/>
      </c>
      <c r="N99" s="66" t="str">
        <f>IFERROR(VLOOKUP(J99,Lists!J$4:L$725,3,FALSE),"")</f>
        <v/>
      </c>
      <c r="O99" s="67" t="str">
        <f t="shared" si="27"/>
        <v/>
      </c>
      <c r="P99" s="62"/>
      <c r="Q99" s="169"/>
      <c r="R99" s="89"/>
      <c r="S99" s="97"/>
      <c r="T99" s="53"/>
      <c r="U99" s="89"/>
      <c r="V99" s="98"/>
      <c r="W99" s="107"/>
      <c r="X99" s="81" t="str">
        <f>IFERROR(VLOOKUP(I99,Lists!A$4:B$11,2,FALSE),"")</f>
        <v/>
      </c>
      <c r="Y99" s="81" t="str">
        <f>IFERROR(VLOOKUP(#REF!,Lists!A$12:B$45,2,FALSE),"")</f>
        <v/>
      </c>
      <c r="Z99" s="85" t="str">
        <f t="shared" si="16"/>
        <v/>
      </c>
      <c r="AA99" s="95" t="str">
        <f t="shared" si="17"/>
        <v/>
      </c>
      <c r="AB99" s="95" t="str">
        <f>IF(L99&lt;&gt;0,IF(R99="Yes",IF(#REF!="","P",""),""),"")</f>
        <v/>
      </c>
      <c r="AC99" s="95" t="str">
        <f t="shared" si="18"/>
        <v/>
      </c>
      <c r="AD99" s="95" t="str">
        <f t="shared" si="19"/>
        <v/>
      </c>
      <c r="AE99" s="95" t="str">
        <f t="shared" si="20"/>
        <v/>
      </c>
      <c r="BN99" s="69" t="str">
        <f t="shared" si="21"/>
        <v/>
      </c>
      <c r="BO99" s="69" t="str">
        <f t="shared" si="22"/>
        <v/>
      </c>
      <c r="BP99" s="69" t="str">
        <f t="shared" si="23"/>
        <v/>
      </c>
      <c r="BQ99" s="69" t="str">
        <f t="shared" si="24"/>
        <v/>
      </c>
      <c r="BT99" s="69" t="str">
        <f t="shared" si="25"/>
        <v/>
      </c>
      <c r="CX99" s="39" t="str">
        <f t="shared" si="28"/>
        <v/>
      </c>
    </row>
    <row r="100" spans="1:102" ht="20.100000000000001" customHeight="1" x14ac:dyDescent="0.25">
      <c r="A100" s="85">
        <f>ROW()</f>
        <v>100</v>
      </c>
      <c r="B100" s="129" t="str">
        <f t="shared" si="26"/>
        <v/>
      </c>
      <c r="C100" s="129" t="str">
        <f t="shared" si="15"/>
        <v/>
      </c>
      <c r="D100" s="129" t="str">
        <f>IF(C100="","",COUNTIFS(C$11:C100,"&gt;0"))</f>
        <v/>
      </c>
      <c r="E100" s="53"/>
      <c r="F100" s="54"/>
      <c r="G100" s="54"/>
      <c r="H100" s="53"/>
      <c r="I100" s="168"/>
      <c r="J100" s="64"/>
      <c r="K100" s="261"/>
      <c r="L100" s="259">
        <v>0</v>
      </c>
      <c r="M100" s="171" t="str">
        <f>IFERROR(VLOOKUP(J100,Lists!J$4:K$725,2,FALSE),"")</f>
        <v/>
      </c>
      <c r="N100" s="66" t="str">
        <f>IFERROR(VLOOKUP(J100,Lists!J$4:L$725,3,FALSE),"")</f>
        <v/>
      </c>
      <c r="O100" s="67" t="str">
        <f t="shared" si="27"/>
        <v/>
      </c>
      <c r="P100" s="62"/>
      <c r="Q100" s="169"/>
      <c r="R100" s="89"/>
      <c r="S100" s="97"/>
      <c r="T100" s="53"/>
      <c r="U100" s="89"/>
      <c r="V100" s="98"/>
      <c r="W100" s="107"/>
      <c r="X100" s="81" t="str">
        <f>IFERROR(VLOOKUP(I100,Lists!A$4:B$11,2,FALSE),"")</f>
        <v/>
      </c>
      <c r="Y100" s="81" t="str">
        <f>IFERROR(VLOOKUP(#REF!,Lists!A$12:B$45,2,FALSE),"")</f>
        <v/>
      </c>
      <c r="Z100" s="85" t="str">
        <f t="shared" si="16"/>
        <v/>
      </c>
      <c r="AA100" s="95" t="str">
        <f t="shared" si="17"/>
        <v/>
      </c>
      <c r="AB100" s="95" t="str">
        <f>IF(L100&lt;&gt;0,IF(R100="Yes",IF(#REF!="","P",""),""),"")</f>
        <v/>
      </c>
      <c r="AC100" s="95" t="str">
        <f t="shared" si="18"/>
        <v/>
      </c>
      <c r="AD100" s="95" t="str">
        <f t="shared" si="19"/>
        <v/>
      </c>
      <c r="AE100" s="95" t="str">
        <f t="shared" si="20"/>
        <v/>
      </c>
      <c r="BN100" s="69" t="str">
        <f t="shared" si="21"/>
        <v/>
      </c>
      <c r="BO100" s="69" t="str">
        <f t="shared" si="22"/>
        <v/>
      </c>
      <c r="BP100" s="69" t="str">
        <f t="shared" si="23"/>
        <v/>
      </c>
      <c r="BQ100" s="69" t="str">
        <f t="shared" si="24"/>
        <v/>
      </c>
      <c r="BT100" s="69" t="str">
        <f t="shared" si="25"/>
        <v/>
      </c>
      <c r="CX100" s="39" t="str">
        <f t="shared" si="28"/>
        <v/>
      </c>
    </row>
    <row r="101" spans="1:102" ht="20.100000000000001" customHeight="1" x14ac:dyDescent="0.25">
      <c r="A101" s="85">
        <f>ROW()</f>
        <v>101</v>
      </c>
      <c r="B101" s="129" t="str">
        <f t="shared" si="26"/>
        <v/>
      </c>
      <c r="C101" s="129" t="str">
        <f t="shared" si="15"/>
        <v/>
      </c>
      <c r="D101" s="129" t="str">
        <f>IF(C101="","",COUNTIFS(C$11:C101,"&gt;0"))</f>
        <v/>
      </c>
      <c r="E101" s="53"/>
      <c r="F101" s="54"/>
      <c r="G101" s="54"/>
      <c r="H101" s="53"/>
      <c r="I101" s="168"/>
      <c r="J101" s="64"/>
      <c r="K101" s="261"/>
      <c r="L101" s="259">
        <v>0</v>
      </c>
      <c r="M101" s="171" t="str">
        <f>IFERROR(VLOOKUP(J101,Lists!J$4:K$725,2,FALSE),"")</f>
        <v/>
      </c>
      <c r="N101" s="66" t="str">
        <f>IFERROR(VLOOKUP(J101,Lists!J$4:L$725,3,FALSE),"")</f>
        <v/>
      </c>
      <c r="O101" s="67" t="str">
        <f t="shared" si="27"/>
        <v/>
      </c>
      <c r="P101" s="62"/>
      <c r="Q101" s="169"/>
      <c r="R101" s="89"/>
      <c r="S101" s="97"/>
      <c r="T101" s="53"/>
      <c r="U101" s="89"/>
      <c r="V101" s="98"/>
      <c r="W101" s="107"/>
      <c r="X101" s="81" t="str">
        <f>IFERROR(VLOOKUP(I101,Lists!A$4:B$11,2,FALSE),"")</f>
        <v/>
      </c>
      <c r="Y101" s="81" t="str">
        <f>IFERROR(VLOOKUP(#REF!,Lists!A$12:B$45,2,FALSE),"")</f>
        <v/>
      </c>
      <c r="Z101" s="85" t="str">
        <f t="shared" si="16"/>
        <v/>
      </c>
      <c r="AA101" s="95" t="str">
        <f t="shared" si="17"/>
        <v/>
      </c>
      <c r="AB101" s="95" t="str">
        <f>IF(L101&lt;&gt;0,IF(R101="Yes",IF(#REF!="","P",""),""),"")</f>
        <v/>
      </c>
      <c r="AC101" s="95" t="str">
        <f t="shared" si="18"/>
        <v/>
      </c>
      <c r="AD101" s="95" t="str">
        <f t="shared" si="19"/>
        <v/>
      </c>
      <c r="AE101" s="95" t="str">
        <f t="shared" si="20"/>
        <v/>
      </c>
      <c r="BN101" s="69" t="str">
        <f t="shared" si="21"/>
        <v/>
      </c>
      <c r="BO101" s="69" t="str">
        <f t="shared" si="22"/>
        <v/>
      </c>
      <c r="BP101" s="69" t="str">
        <f t="shared" si="23"/>
        <v/>
      </c>
      <c r="BQ101" s="69" t="str">
        <f t="shared" si="24"/>
        <v/>
      </c>
      <c r="BT101" s="69" t="str">
        <f t="shared" si="25"/>
        <v/>
      </c>
      <c r="CX101" s="39" t="str">
        <f t="shared" si="28"/>
        <v/>
      </c>
    </row>
    <row r="102" spans="1:102" ht="20.100000000000001" customHeight="1" x14ac:dyDescent="0.25">
      <c r="A102" s="85">
        <f>ROW()</f>
        <v>102</v>
      </c>
      <c r="B102" s="129" t="str">
        <f t="shared" si="26"/>
        <v/>
      </c>
      <c r="C102" s="129" t="str">
        <f t="shared" si="15"/>
        <v/>
      </c>
      <c r="D102" s="129" t="str">
        <f>IF(C102="","",COUNTIFS(C$11:C102,"&gt;0"))</f>
        <v/>
      </c>
      <c r="E102" s="53"/>
      <c r="F102" s="54"/>
      <c r="G102" s="54"/>
      <c r="H102" s="53"/>
      <c r="I102" s="168"/>
      <c r="J102" s="64"/>
      <c r="K102" s="261"/>
      <c r="L102" s="259">
        <v>0</v>
      </c>
      <c r="M102" s="171" t="str">
        <f>IFERROR(VLOOKUP(J102,Lists!J$4:K$725,2,FALSE),"")</f>
        <v/>
      </c>
      <c r="N102" s="66" t="str">
        <f>IFERROR(VLOOKUP(J102,Lists!J$4:L$725,3,FALSE),"")</f>
        <v/>
      </c>
      <c r="O102" s="67" t="str">
        <f t="shared" si="27"/>
        <v/>
      </c>
      <c r="P102" s="62"/>
      <c r="Q102" s="169"/>
      <c r="R102" s="89"/>
      <c r="S102" s="97"/>
      <c r="T102" s="53"/>
      <c r="U102" s="89"/>
      <c r="V102" s="98"/>
      <c r="W102" s="107"/>
      <c r="X102" s="81" t="str">
        <f>IFERROR(VLOOKUP(I102,Lists!A$4:B$11,2,FALSE),"")</f>
        <v/>
      </c>
      <c r="Y102" s="81" t="str">
        <f>IFERROR(VLOOKUP(#REF!,Lists!A$12:B$45,2,FALSE),"")</f>
        <v/>
      </c>
      <c r="Z102" s="85" t="str">
        <f t="shared" si="16"/>
        <v/>
      </c>
      <c r="AA102" s="95" t="str">
        <f t="shared" si="17"/>
        <v/>
      </c>
      <c r="AB102" s="95" t="str">
        <f>IF(L102&lt;&gt;0,IF(R102="Yes",IF(#REF!="","P",""),""),"")</f>
        <v/>
      </c>
      <c r="AC102" s="95" t="str">
        <f t="shared" si="18"/>
        <v/>
      </c>
      <c r="AD102" s="95" t="str">
        <f t="shared" si="19"/>
        <v/>
      </c>
      <c r="AE102" s="95" t="str">
        <f t="shared" si="20"/>
        <v/>
      </c>
      <c r="BN102" s="69" t="str">
        <f t="shared" si="21"/>
        <v/>
      </c>
      <c r="BO102" s="69" t="str">
        <f t="shared" si="22"/>
        <v/>
      </c>
      <c r="BP102" s="69" t="str">
        <f t="shared" si="23"/>
        <v/>
      </c>
      <c r="BQ102" s="69" t="str">
        <f t="shared" si="24"/>
        <v/>
      </c>
      <c r="BT102" s="69" t="str">
        <f t="shared" si="25"/>
        <v/>
      </c>
      <c r="CX102" s="39" t="str">
        <f t="shared" si="28"/>
        <v/>
      </c>
    </row>
    <row r="103" spans="1:102" ht="20.100000000000001" customHeight="1" x14ac:dyDescent="0.25">
      <c r="A103" s="85">
        <f>ROW()</f>
        <v>103</v>
      </c>
      <c r="B103" s="129" t="str">
        <f t="shared" si="26"/>
        <v/>
      </c>
      <c r="C103" s="129" t="str">
        <f t="shared" si="15"/>
        <v/>
      </c>
      <c r="D103" s="129" t="str">
        <f>IF(C103="","",COUNTIFS(C$11:C103,"&gt;0"))</f>
        <v/>
      </c>
      <c r="E103" s="53"/>
      <c r="F103" s="54"/>
      <c r="G103" s="54"/>
      <c r="H103" s="53"/>
      <c r="I103" s="168"/>
      <c r="J103" s="64"/>
      <c r="K103" s="261"/>
      <c r="L103" s="259">
        <v>0</v>
      </c>
      <c r="M103" s="171" t="str">
        <f>IFERROR(VLOOKUP(J103,Lists!J$4:K$725,2,FALSE),"")</f>
        <v/>
      </c>
      <c r="N103" s="66" t="str">
        <f>IFERROR(VLOOKUP(J103,Lists!J$4:L$725,3,FALSE),"")</f>
        <v/>
      </c>
      <c r="O103" s="67" t="str">
        <f t="shared" si="27"/>
        <v/>
      </c>
      <c r="P103" s="62"/>
      <c r="Q103" s="169"/>
      <c r="R103" s="89"/>
      <c r="S103" s="97"/>
      <c r="T103" s="53"/>
      <c r="U103" s="89"/>
      <c r="V103" s="98"/>
      <c r="W103" s="107"/>
      <c r="X103" s="81" t="str">
        <f>IFERROR(VLOOKUP(I103,Lists!A$4:B$11,2,FALSE),"")</f>
        <v/>
      </c>
      <c r="Y103" s="81" t="str">
        <f>IFERROR(VLOOKUP(#REF!,Lists!A$12:B$45,2,FALSE),"")</f>
        <v/>
      </c>
      <c r="Z103" s="85" t="str">
        <f t="shared" si="16"/>
        <v/>
      </c>
      <c r="AA103" s="95" t="str">
        <f t="shared" si="17"/>
        <v/>
      </c>
      <c r="AB103" s="95" t="str">
        <f>IF(L103&lt;&gt;0,IF(R103="Yes",IF(#REF!="","P",""),""),"")</f>
        <v/>
      </c>
      <c r="AC103" s="95" t="str">
        <f t="shared" si="18"/>
        <v/>
      </c>
      <c r="AD103" s="95" t="str">
        <f t="shared" si="19"/>
        <v/>
      </c>
      <c r="AE103" s="95" t="str">
        <f t="shared" si="20"/>
        <v/>
      </c>
      <c r="BN103" s="69" t="str">
        <f t="shared" si="21"/>
        <v/>
      </c>
      <c r="BO103" s="69" t="str">
        <f t="shared" si="22"/>
        <v/>
      </c>
      <c r="BP103" s="69" t="str">
        <f t="shared" si="23"/>
        <v/>
      </c>
      <c r="BQ103" s="69" t="str">
        <f t="shared" si="24"/>
        <v/>
      </c>
      <c r="BT103" s="69" t="str">
        <f t="shared" si="25"/>
        <v/>
      </c>
      <c r="CX103" s="39" t="str">
        <f t="shared" si="28"/>
        <v/>
      </c>
    </row>
    <row r="104" spans="1:102" ht="20.100000000000001" customHeight="1" x14ac:dyDescent="0.25">
      <c r="A104" s="85">
        <f>ROW()</f>
        <v>104</v>
      </c>
      <c r="B104" s="129" t="str">
        <f t="shared" si="26"/>
        <v/>
      </c>
      <c r="C104" s="129" t="str">
        <f t="shared" si="15"/>
        <v/>
      </c>
      <c r="D104" s="129" t="str">
        <f>IF(C104="","",COUNTIFS(C$11:C104,"&gt;0"))</f>
        <v/>
      </c>
      <c r="E104" s="53"/>
      <c r="F104" s="54"/>
      <c r="G104" s="54"/>
      <c r="H104" s="53"/>
      <c r="I104" s="168"/>
      <c r="J104" s="64"/>
      <c r="K104" s="261"/>
      <c r="L104" s="259">
        <v>0</v>
      </c>
      <c r="M104" s="171" t="str">
        <f>IFERROR(VLOOKUP(J104,Lists!J$4:K$725,2,FALSE),"")</f>
        <v/>
      </c>
      <c r="N104" s="66" t="str">
        <f>IFERROR(VLOOKUP(J104,Lists!J$4:L$725,3,FALSE),"")</f>
        <v/>
      </c>
      <c r="O104" s="67" t="str">
        <f t="shared" si="27"/>
        <v/>
      </c>
      <c r="P104" s="62"/>
      <c r="Q104" s="169"/>
      <c r="R104" s="89"/>
      <c r="S104" s="97"/>
      <c r="T104" s="53"/>
      <c r="U104" s="89"/>
      <c r="V104" s="98"/>
      <c r="W104" s="107"/>
      <c r="X104" s="81" t="str">
        <f>IFERROR(VLOOKUP(I104,Lists!A$4:B$11,2,FALSE),"")</f>
        <v/>
      </c>
      <c r="Y104" s="81" t="str">
        <f>IFERROR(VLOOKUP(#REF!,Lists!A$12:B$45,2,FALSE),"")</f>
        <v/>
      </c>
      <c r="Z104" s="85" t="str">
        <f t="shared" si="16"/>
        <v/>
      </c>
      <c r="AA104" s="95" t="str">
        <f t="shared" si="17"/>
        <v/>
      </c>
      <c r="AB104" s="95" t="str">
        <f>IF(L104&lt;&gt;0,IF(R104="Yes",IF(#REF!="","P",""),""),"")</f>
        <v/>
      </c>
      <c r="AC104" s="95" t="str">
        <f t="shared" si="18"/>
        <v/>
      </c>
      <c r="AD104" s="95" t="str">
        <f t="shared" si="19"/>
        <v/>
      </c>
      <c r="AE104" s="95" t="str">
        <f t="shared" si="20"/>
        <v/>
      </c>
      <c r="BN104" s="69" t="str">
        <f t="shared" si="21"/>
        <v/>
      </c>
      <c r="BO104" s="69" t="str">
        <f t="shared" si="22"/>
        <v/>
      </c>
      <c r="BP104" s="69" t="str">
        <f t="shared" si="23"/>
        <v/>
      </c>
      <c r="BQ104" s="69" t="str">
        <f t="shared" si="24"/>
        <v/>
      </c>
      <c r="BT104" s="69" t="str">
        <f t="shared" si="25"/>
        <v/>
      </c>
      <c r="CX104" s="39" t="str">
        <f t="shared" si="28"/>
        <v/>
      </c>
    </row>
    <row r="105" spans="1:102" ht="20.100000000000001" customHeight="1" x14ac:dyDescent="0.25">
      <c r="A105" s="85">
        <f>ROW()</f>
        <v>105</v>
      </c>
      <c r="B105" s="129" t="str">
        <f t="shared" si="26"/>
        <v/>
      </c>
      <c r="C105" s="129" t="str">
        <f t="shared" si="15"/>
        <v/>
      </c>
      <c r="D105" s="129" t="str">
        <f>IF(C105="","",COUNTIFS(C$11:C105,"&gt;0"))</f>
        <v/>
      </c>
      <c r="E105" s="53"/>
      <c r="F105" s="54"/>
      <c r="G105" s="54"/>
      <c r="H105" s="53"/>
      <c r="I105" s="168"/>
      <c r="J105" s="64"/>
      <c r="K105" s="261"/>
      <c r="L105" s="259">
        <v>0</v>
      </c>
      <c r="M105" s="171" t="str">
        <f>IFERROR(VLOOKUP(J105,Lists!J$4:K$725,2,FALSE),"")</f>
        <v/>
      </c>
      <c r="N105" s="66" t="str">
        <f>IFERROR(VLOOKUP(J105,Lists!J$4:L$725,3,FALSE),"")</f>
        <v/>
      </c>
      <c r="O105" s="67" t="str">
        <f t="shared" si="27"/>
        <v/>
      </c>
      <c r="P105" s="62"/>
      <c r="Q105" s="169"/>
      <c r="R105" s="89"/>
      <c r="S105" s="97"/>
      <c r="T105" s="53"/>
      <c r="U105" s="89"/>
      <c r="V105" s="98"/>
      <c r="W105" s="107"/>
      <c r="X105" s="81" t="str">
        <f>IFERROR(VLOOKUP(I105,Lists!A$4:B$11,2,FALSE),"")</f>
        <v/>
      </c>
      <c r="Y105" s="81" t="str">
        <f>IFERROR(VLOOKUP(#REF!,Lists!A$12:B$45,2,FALSE),"")</f>
        <v/>
      </c>
      <c r="Z105" s="85" t="str">
        <f t="shared" si="16"/>
        <v/>
      </c>
      <c r="AA105" s="95" t="str">
        <f t="shared" si="17"/>
        <v/>
      </c>
      <c r="AB105" s="95" t="str">
        <f>IF(L105&lt;&gt;0,IF(R105="Yes",IF(#REF!="","P",""),""),"")</f>
        <v/>
      </c>
      <c r="AC105" s="95" t="str">
        <f t="shared" si="18"/>
        <v/>
      </c>
      <c r="AD105" s="95" t="str">
        <f t="shared" si="19"/>
        <v/>
      </c>
      <c r="AE105" s="95" t="str">
        <f t="shared" si="20"/>
        <v/>
      </c>
      <c r="BN105" s="69" t="str">
        <f t="shared" si="21"/>
        <v/>
      </c>
      <c r="BO105" s="69" t="str">
        <f t="shared" si="22"/>
        <v/>
      </c>
      <c r="BP105" s="69" t="str">
        <f t="shared" si="23"/>
        <v/>
      </c>
      <c r="BQ105" s="69" t="str">
        <f t="shared" si="24"/>
        <v/>
      </c>
      <c r="BT105" s="69" t="str">
        <f t="shared" si="25"/>
        <v/>
      </c>
      <c r="CX105" s="39" t="str">
        <f t="shared" si="28"/>
        <v/>
      </c>
    </row>
    <row r="106" spans="1:102" ht="20.100000000000001" customHeight="1" x14ac:dyDescent="0.25">
      <c r="A106" s="85">
        <f>ROW()</f>
        <v>106</v>
      </c>
      <c r="B106" s="129" t="str">
        <f t="shared" si="26"/>
        <v/>
      </c>
      <c r="C106" s="129" t="str">
        <f t="shared" si="15"/>
        <v/>
      </c>
      <c r="D106" s="129" t="str">
        <f>IF(C106="","",COUNTIFS(C$11:C106,"&gt;0"))</f>
        <v/>
      </c>
      <c r="E106" s="53"/>
      <c r="F106" s="54"/>
      <c r="G106" s="54"/>
      <c r="H106" s="53"/>
      <c r="I106" s="168"/>
      <c r="J106" s="64"/>
      <c r="K106" s="261"/>
      <c r="L106" s="259">
        <v>0</v>
      </c>
      <c r="M106" s="171" t="str">
        <f>IFERROR(VLOOKUP(J106,Lists!J$4:K$725,2,FALSE),"")</f>
        <v/>
      </c>
      <c r="N106" s="66" t="str">
        <f>IFERROR(VLOOKUP(J106,Lists!J$4:L$725,3,FALSE),"")</f>
        <v/>
      </c>
      <c r="O106" s="67" t="str">
        <f t="shared" si="27"/>
        <v/>
      </c>
      <c r="P106" s="62"/>
      <c r="Q106" s="169"/>
      <c r="R106" s="89"/>
      <c r="S106" s="97"/>
      <c r="T106" s="53"/>
      <c r="U106" s="89"/>
      <c r="V106" s="98"/>
      <c r="W106" s="107"/>
      <c r="X106" s="81" t="str">
        <f>IFERROR(VLOOKUP(I106,Lists!A$4:B$11,2,FALSE),"")</f>
        <v/>
      </c>
      <c r="Y106" s="81" t="str">
        <f>IFERROR(VLOOKUP(#REF!,Lists!A$12:B$45,2,FALSE),"")</f>
        <v/>
      </c>
      <c r="Z106" s="85" t="str">
        <f t="shared" si="16"/>
        <v/>
      </c>
      <c r="AA106" s="95" t="str">
        <f t="shared" si="17"/>
        <v/>
      </c>
      <c r="AB106" s="95" t="str">
        <f>IF(L106&lt;&gt;0,IF(R106="Yes",IF(#REF!="","P",""),""),"")</f>
        <v/>
      </c>
      <c r="AC106" s="95" t="str">
        <f t="shared" si="18"/>
        <v/>
      </c>
      <c r="AD106" s="95" t="str">
        <f t="shared" si="19"/>
        <v/>
      </c>
      <c r="AE106" s="95" t="str">
        <f t="shared" si="20"/>
        <v/>
      </c>
      <c r="BN106" s="69" t="str">
        <f t="shared" si="21"/>
        <v/>
      </c>
      <c r="BO106" s="69" t="str">
        <f t="shared" si="22"/>
        <v/>
      </c>
      <c r="BP106" s="69" t="str">
        <f t="shared" si="23"/>
        <v/>
      </c>
      <c r="BQ106" s="69" t="str">
        <f t="shared" si="24"/>
        <v/>
      </c>
      <c r="BT106" s="69" t="str">
        <f t="shared" si="25"/>
        <v/>
      </c>
      <c r="CX106" s="39" t="str">
        <f t="shared" si="28"/>
        <v/>
      </c>
    </row>
    <row r="107" spans="1:102" ht="20.100000000000001" customHeight="1" x14ac:dyDescent="0.25">
      <c r="A107" s="85">
        <f>ROW()</f>
        <v>107</v>
      </c>
      <c r="B107" s="129" t="str">
        <f t="shared" si="26"/>
        <v/>
      </c>
      <c r="C107" s="129" t="str">
        <f t="shared" si="15"/>
        <v/>
      </c>
      <c r="D107" s="129" t="str">
        <f>IF(C107="","",COUNTIFS(C$11:C107,"&gt;0"))</f>
        <v/>
      </c>
      <c r="E107" s="53"/>
      <c r="F107" s="54"/>
      <c r="G107" s="54"/>
      <c r="H107" s="53"/>
      <c r="I107" s="168"/>
      <c r="J107" s="64"/>
      <c r="K107" s="261"/>
      <c r="L107" s="259">
        <v>0</v>
      </c>
      <c r="M107" s="171" t="str">
        <f>IFERROR(VLOOKUP(J107,Lists!J$4:K$725,2,FALSE),"")</f>
        <v/>
      </c>
      <c r="N107" s="66" t="str">
        <f>IFERROR(VLOOKUP(J107,Lists!J$4:L$725,3,FALSE),"")</f>
        <v/>
      </c>
      <c r="O107" s="67" t="str">
        <f t="shared" si="27"/>
        <v/>
      </c>
      <c r="P107" s="62"/>
      <c r="Q107" s="169"/>
      <c r="R107" s="89"/>
      <c r="S107" s="97"/>
      <c r="T107" s="53"/>
      <c r="U107" s="89"/>
      <c r="V107" s="98"/>
      <c r="W107" s="107"/>
      <c r="X107" s="81" t="str">
        <f>IFERROR(VLOOKUP(I107,Lists!A$4:B$11,2,FALSE),"")</f>
        <v/>
      </c>
      <c r="Y107" s="81" t="str">
        <f>IFERROR(VLOOKUP(#REF!,Lists!A$12:B$45,2,FALSE),"")</f>
        <v/>
      </c>
      <c r="Z107" s="85" t="str">
        <f t="shared" si="16"/>
        <v/>
      </c>
      <c r="AA107" s="95" t="str">
        <f t="shared" si="17"/>
        <v/>
      </c>
      <c r="AB107" s="95" t="str">
        <f>IF(L107&lt;&gt;0,IF(R107="Yes",IF(#REF!="","P",""),""),"")</f>
        <v/>
      </c>
      <c r="AC107" s="95" t="str">
        <f t="shared" si="18"/>
        <v/>
      </c>
      <c r="AD107" s="95" t="str">
        <f t="shared" si="19"/>
        <v/>
      </c>
      <c r="AE107" s="95" t="str">
        <f t="shared" si="20"/>
        <v/>
      </c>
      <c r="BN107" s="69" t="str">
        <f t="shared" si="21"/>
        <v/>
      </c>
      <c r="BO107" s="69" t="str">
        <f t="shared" si="22"/>
        <v/>
      </c>
      <c r="BP107" s="69" t="str">
        <f t="shared" si="23"/>
        <v/>
      </c>
      <c r="BQ107" s="69" t="str">
        <f t="shared" si="24"/>
        <v/>
      </c>
      <c r="BT107" s="69" t="str">
        <f t="shared" si="25"/>
        <v/>
      </c>
      <c r="CX107" s="39" t="str">
        <f t="shared" si="28"/>
        <v/>
      </c>
    </row>
    <row r="108" spans="1:102" ht="20.100000000000001" customHeight="1" x14ac:dyDescent="0.25">
      <c r="A108" s="85">
        <f>ROW()</f>
        <v>108</v>
      </c>
      <c r="B108" s="129" t="str">
        <f t="shared" si="26"/>
        <v/>
      </c>
      <c r="C108" s="129" t="str">
        <f t="shared" si="15"/>
        <v/>
      </c>
      <c r="D108" s="129" t="str">
        <f>IF(C108="","",COUNTIFS(C$11:C108,"&gt;0"))</f>
        <v/>
      </c>
      <c r="E108" s="53"/>
      <c r="F108" s="54"/>
      <c r="G108" s="54"/>
      <c r="H108" s="53"/>
      <c r="I108" s="168"/>
      <c r="J108" s="64"/>
      <c r="K108" s="261"/>
      <c r="L108" s="259">
        <v>0</v>
      </c>
      <c r="M108" s="171" t="str">
        <f>IFERROR(VLOOKUP(J108,Lists!J$4:K$725,2,FALSE),"")</f>
        <v/>
      </c>
      <c r="N108" s="66" t="str">
        <f>IFERROR(VLOOKUP(J108,Lists!J$4:L$725,3,FALSE),"")</f>
        <v/>
      </c>
      <c r="O108" s="67" t="str">
        <f t="shared" si="27"/>
        <v/>
      </c>
      <c r="P108" s="62"/>
      <c r="Q108" s="169"/>
      <c r="R108" s="89"/>
      <c r="S108" s="97"/>
      <c r="T108" s="53"/>
      <c r="U108" s="89"/>
      <c r="V108" s="98"/>
      <c r="W108" s="107"/>
      <c r="X108" s="81" t="str">
        <f>IFERROR(VLOOKUP(I108,Lists!A$4:B$11,2,FALSE),"")</f>
        <v/>
      </c>
      <c r="Y108" s="81" t="str">
        <f>IFERROR(VLOOKUP(#REF!,Lists!A$12:B$45,2,FALSE),"")</f>
        <v/>
      </c>
      <c r="Z108" s="85" t="str">
        <f t="shared" si="16"/>
        <v/>
      </c>
      <c r="AA108" s="95" t="str">
        <f t="shared" si="17"/>
        <v/>
      </c>
      <c r="AB108" s="95" t="str">
        <f>IF(L108&lt;&gt;0,IF(R108="Yes",IF(#REF!="","P",""),""),"")</f>
        <v/>
      </c>
      <c r="AC108" s="95" t="str">
        <f t="shared" si="18"/>
        <v/>
      </c>
      <c r="AD108" s="95" t="str">
        <f t="shared" si="19"/>
        <v/>
      </c>
      <c r="AE108" s="95" t="str">
        <f t="shared" si="20"/>
        <v/>
      </c>
      <c r="BN108" s="69" t="str">
        <f t="shared" si="21"/>
        <v/>
      </c>
      <c r="BO108" s="69" t="str">
        <f t="shared" si="22"/>
        <v/>
      </c>
      <c r="BP108" s="69" t="str">
        <f t="shared" si="23"/>
        <v/>
      </c>
      <c r="BQ108" s="69" t="str">
        <f t="shared" si="24"/>
        <v/>
      </c>
      <c r="BT108" s="69" t="str">
        <f t="shared" si="25"/>
        <v/>
      </c>
      <c r="CX108" s="39" t="str">
        <f t="shared" si="28"/>
        <v/>
      </c>
    </row>
    <row r="109" spans="1:102" ht="20.100000000000001" customHeight="1" x14ac:dyDescent="0.25">
      <c r="A109" s="85">
        <f>ROW()</f>
        <v>109</v>
      </c>
      <c r="B109" s="129" t="str">
        <f t="shared" si="26"/>
        <v/>
      </c>
      <c r="C109" s="129" t="str">
        <f t="shared" si="15"/>
        <v/>
      </c>
      <c r="D109" s="129" t="str">
        <f>IF(C109="","",COUNTIFS(C$11:C109,"&gt;0"))</f>
        <v/>
      </c>
      <c r="E109" s="53"/>
      <c r="F109" s="54"/>
      <c r="G109" s="54"/>
      <c r="H109" s="53"/>
      <c r="I109" s="168"/>
      <c r="J109" s="64"/>
      <c r="K109" s="261"/>
      <c r="L109" s="259">
        <v>0</v>
      </c>
      <c r="M109" s="171" t="str">
        <f>IFERROR(VLOOKUP(J109,Lists!J$4:K$725,2,FALSE),"")</f>
        <v/>
      </c>
      <c r="N109" s="66" t="str">
        <f>IFERROR(VLOOKUP(J109,Lists!J$4:L$725,3,FALSE),"")</f>
        <v/>
      </c>
      <c r="O109" s="67" t="str">
        <f t="shared" si="27"/>
        <v/>
      </c>
      <c r="P109" s="62"/>
      <c r="Q109" s="169"/>
      <c r="R109" s="89"/>
      <c r="S109" s="97"/>
      <c r="T109" s="53"/>
      <c r="U109" s="89"/>
      <c r="V109" s="98"/>
      <c r="W109" s="107"/>
      <c r="X109" s="81" t="str">
        <f>IFERROR(VLOOKUP(I109,Lists!A$4:B$11,2,FALSE),"")</f>
        <v/>
      </c>
      <c r="Y109" s="81" t="str">
        <f>IFERROR(VLOOKUP(#REF!,Lists!A$12:B$45,2,FALSE),"")</f>
        <v/>
      </c>
      <c r="Z109" s="85" t="str">
        <f t="shared" si="16"/>
        <v/>
      </c>
      <c r="AA109" s="95" t="str">
        <f t="shared" si="17"/>
        <v/>
      </c>
      <c r="AB109" s="95" t="str">
        <f>IF(L109&lt;&gt;0,IF(R109="Yes",IF(#REF!="","P",""),""),"")</f>
        <v/>
      </c>
      <c r="AC109" s="95" t="str">
        <f t="shared" si="18"/>
        <v/>
      </c>
      <c r="AD109" s="95" t="str">
        <f t="shared" si="19"/>
        <v/>
      </c>
      <c r="AE109" s="95" t="str">
        <f t="shared" si="20"/>
        <v/>
      </c>
      <c r="BN109" s="69" t="str">
        <f t="shared" si="21"/>
        <v/>
      </c>
      <c r="BO109" s="69" t="str">
        <f t="shared" si="22"/>
        <v/>
      </c>
      <c r="BP109" s="69" t="str">
        <f t="shared" si="23"/>
        <v/>
      </c>
      <c r="BQ109" s="69" t="str">
        <f t="shared" si="24"/>
        <v/>
      </c>
      <c r="BT109" s="69" t="str">
        <f t="shared" si="25"/>
        <v/>
      </c>
      <c r="CX109" s="39" t="str">
        <f t="shared" si="28"/>
        <v/>
      </c>
    </row>
    <row r="110" spans="1:102" ht="20.100000000000001" customHeight="1" x14ac:dyDescent="0.25">
      <c r="A110" s="85">
        <f>ROW()</f>
        <v>110</v>
      </c>
      <c r="B110" s="129" t="str">
        <f t="shared" si="26"/>
        <v/>
      </c>
      <c r="C110" s="129" t="str">
        <f t="shared" si="15"/>
        <v/>
      </c>
      <c r="D110" s="129" t="str">
        <f>IF(C110="","",COUNTIFS(C$11:C110,"&gt;0"))</f>
        <v/>
      </c>
      <c r="E110" s="53"/>
      <c r="F110" s="54"/>
      <c r="G110" s="54"/>
      <c r="H110" s="53"/>
      <c r="I110" s="168"/>
      <c r="J110" s="64"/>
      <c r="K110" s="261"/>
      <c r="L110" s="259">
        <v>0</v>
      </c>
      <c r="M110" s="171" t="str">
        <f>IFERROR(VLOOKUP(J110,Lists!J$4:K$725,2,FALSE),"")</f>
        <v/>
      </c>
      <c r="N110" s="66" t="str">
        <f>IFERROR(VLOOKUP(J110,Lists!J$4:L$725,3,FALSE),"")</f>
        <v/>
      </c>
      <c r="O110" s="67" t="str">
        <f t="shared" si="27"/>
        <v/>
      </c>
      <c r="P110" s="62"/>
      <c r="Q110" s="169"/>
      <c r="R110" s="89"/>
      <c r="S110" s="97"/>
      <c r="T110" s="53"/>
      <c r="U110" s="89"/>
      <c r="V110" s="98"/>
      <c r="W110" s="107"/>
      <c r="X110" s="81" t="str">
        <f>IFERROR(VLOOKUP(I110,Lists!A$4:B$11,2,FALSE),"")</f>
        <v/>
      </c>
      <c r="Y110" s="81" t="str">
        <f>IFERROR(VLOOKUP(#REF!,Lists!A$12:B$45,2,FALSE),"")</f>
        <v/>
      </c>
      <c r="Z110" s="85" t="str">
        <f t="shared" si="16"/>
        <v/>
      </c>
      <c r="AA110" s="95" t="str">
        <f t="shared" si="17"/>
        <v/>
      </c>
      <c r="AB110" s="95" t="str">
        <f>IF(L110&lt;&gt;0,IF(R110="Yes",IF(#REF!="","P",""),""),"")</f>
        <v/>
      </c>
      <c r="AC110" s="95" t="str">
        <f t="shared" si="18"/>
        <v/>
      </c>
      <c r="AD110" s="95" t="str">
        <f t="shared" si="19"/>
        <v/>
      </c>
      <c r="AE110" s="95" t="str">
        <f t="shared" si="20"/>
        <v/>
      </c>
      <c r="BN110" s="69" t="str">
        <f t="shared" si="21"/>
        <v/>
      </c>
      <c r="BO110" s="69" t="str">
        <f t="shared" si="22"/>
        <v/>
      </c>
      <c r="BP110" s="69" t="str">
        <f t="shared" si="23"/>
        <v/>
      </c>
      <c r="BQ110" s="69" t="str">
        <f t="shared" si="24"/>
        <v/>
      </c>
      <c r="BT110" s="69" t="str">
        <f t="shared" si="25"/>
        <v/>
      </c>
      <c r="CX110" s="39" t="str">
        <f t="shared" si="28"/>
        <v/>
      </c>
    </row>
    <row r="111" spans="1:102" ht="20.100000000000001" customHeight="1" x14ac:dyDescent="0.25">
      <c r="A111" s="85">
        <f>ROW()</f>
        <v>111</v>
      </c>
      <c r="B111" s="129" t="str">
        <f t="shared" si="26"/>
        <v/>
      </c>
      <c r="C111" s="129" t="str">
        <f t="shared" si="15"/>
        <v/>
      </c>
      <c r="D111" s="129" t="str">
        <f>IF(C111="","",COUNTIFS(C$11:C111,"&gt;0"))</f>
        <v/>
      </c>
      <c r="E111" s="53"/>
      <c r="F111" s="54"/>
      <c r="G111" s="54"/>
      <c r="H111" s="53"/>
      <c r="I111" s="168"/>
      <c r="J111" s="64"/>
      <c r="K111" s="261"/>
      <c r="L111" s="259">
        <v>0</v>
      </c>
      <c r="M111" s="171" t="str">
        <f>IFERROR(VLOOKUP(J111,Lists!J$4:K$725,2,FALSE),"")</f>
        <v/>
      </c>
      <c r="N111" s="66" t="str">
        <f>IFERROR(VLOOKUP(J111,Lists!J$4:L$725,3,FALSE),"")</f>
        <v/>
      </c>
      <c r="O111" s="67" t="str">
        <f t="shared" si="27"/>
        <v/>
      </c>
      <c r="P111" s="62"/>
      <c r="Q111" s="169"/>
      <c r="R111" s="89"/>
      <c r="S111" s="97"/>
      <c r="T111" s="53"/>
      <c r="U111" s="89"/>
      <c r="V111" s="98"/>
      <c r="W111" s="107"/>
      <c r="X111" s="81" t="str">
        <f>IFERROR(VLOOKUP(I111,Lists!A$4:B$11,2,FALSE),"")</f>
        <v/>
      </c>
      <c r="Y111" s="81" t="str">
        <f>IFERROR(VLOOKUP(#REF!,Lists!A$12:B$45,2,FALSE),"")</f>
        <v/>
      </c>
      <c r="Z111" s="85" t="str">
        <f t="shared" si="16"/>
        <v/>
      </c>
      <c r="AA111" s="95" t="str">
        <f t="shared" si="17"/>
        <v/>
      </c>
      <c r="AB111" s="95" t="str">
        <f>IF(L111&lt;&gt;0,IF(R111="Yes",IF(#REF!="","P",""),""),"")</f>
        <v/>
      </c>
      <c r="AC111" s="95" t="str">
        <f t="shared" si="18"/>
        <v/>
      </c>
      <c r="AD111" s="95" t="str">
        <f t="shared" si="19"/>
        <v/>
      </c>
      <c r="AE111" s="95" t="str">
        <f t="shared" si="20"/>
        <v/>
      </c>
      <c r="BN111" s="69" t="str">
        <f t="shared" si="21"/>
        <v/>
      </c>
      <c r="BO111" s="69" t="str">
        <f t="shared" si="22"/>
        <v/>
      </c>
      <c r="BP111" s="69" t="str">
        <f t="shared" si="23"/>
        <v/>
      </c>
      <c r="BQ111" s="69" t="str">
        <f t="shared" si="24"/>
        <v/>
      </c>
      <c r="BT111" s="69" t="str">
        <f t="shared" si="25"/>
        <v/>
      </c>
      <c r="CX111" s="39" t="str">
        <f t="shared" si="28"/>
        <v/>
      </c>
    </row>
    <row r="112" spans="1:102" ht="20.100000000000001" customHeight="1" x14ac:dyDescent="0.25">
      <c r="A112" s="85">
        <f>ROW()</f>
        <v>112</v>
      </c>
      <c r="B112" s="129" t="str">
        <f t="shared" si="26"/>
        <v/>
      </c>
      <c r="C112" s="129" t="str">
        <f t="shared" si="15"/>
        <v/>
      </c>
      <c r="D112" s="129" t="str">
        <f>IF(C112="","",COUNTIFS(C$11:C112,"&gt;0"))</f>
        <v/>
      </c>
      <c r="E112" s="53"/>
      <c r="F112" s="54"/>
      <c r="G112" s="54"/>
      <c r="H112" s="53"/>
      <c r="I112" s="168"/>
      <c r="J112" s="64"/>
      <c r="K112" s="261"/>
      <c r="L112" s="259">
        <v>0</v>
      </c>
      <c r="M112" s="171" t="str">
        <f>IFERROR(VLOOKUP(J112,Lists!J$4:K$725,2,FALSE),"")</f>
        <v/>
      </c>
      <c r="N112" s="66" t="str">
        <f>IFERROR(VLOOKUP(J112,Lists!J$4:L$725,3,FALSE),"")</f>
        <v/>
      </c>
      <c r="O112" s="67" t="str">
        <f t="shared" si="27"/>
        <v/>
      </c>
      <c r="P112" s="62"/>
      <c r="Q112" s="169"/>
      <c r="R112" s="89"/>
      <c r="S112" s="97"/>
      <c r="T112" s="53"/>
      <c r="U112" s="89"/>
      <c r="V112" s="98"/>
      <c r="W112" s="107"/>
      <c r="X112" s="81" t="str">
        <f>IFERROR(VLOOKUP(I112,Lists!A$4:B$11,2,FALSE),"")</f>
        <v/>
      </c>
      <c r="Y112" s="81" t="str">
        <f>IFERROR(VLOOKUP(#REF!,Lists!A$12:B$45,2,FALSE),"")</f>
        <v/>
      </c>
      <c r="Z112" s="85" t="str">
        <f t="shared" si="16"/>
        <v/>
      </c>
      <c r="AA112" s="95" t="str">
        <f t="shared" si="17"/>
        <v/>
      </c>
      <c r="AB112" s="95" t="str">
        <f>IF(L112&lt;&gt;0,IF(R112="Yes",IF(#REF!="","P",""),""),"")</f>
        <v/>
      </c>
      <c r="AC112" s="95" t="str">
        <f t="shared" si="18"/>
        <v/>
      </c>
      <c r="AD112" s="95" t="str">
        <f t="shared" si="19"/>
        <v/>
      </c>
      <c r="AE112" s="95" t="str">
        <f t="shared" si="20"/>
        <v/>
      </c>
      <c r="BN112" s="69" t="str">
        <f t="shared" si="21"/>
        <v/>
      </c>
      <c r="BO112" s="69" t="str">
        <f t="shared" si="22"/>
        <v/>
      </c>
      <c r="BP112" s="69" t="str">
        <f t="shared" si="23"/>
        <v/>
      </c>
      <c r="BQ112" s="69" t="str">
        <f t="shared" si="24"/>
        <v/>
      </c>
      <c r="BT112" s="69" t="str">
        <f t="shared" si="25"/>
        <v/>
      </c>
      <c r="CX112" s="39" t="str">
        <f t="shared" si="28"/>
        <v/>
      </c>
    </row>
    <row r="113" spans="1:102" ht="20.100000000000001" customHeight="1" x14ac:dyDescent="0.25">
      <c r="A113" s="85">
        <f>ROW()</f>
        <v>113</v>
      </c>
      <c r="B113" s="129" t="str">
        <f t="shared" si="26"/>
        <v/>
      </c>
      <c r="C113" s="129" t="str">
        <f t="shared" si="15"/>
        <v/>
      </c>
      <c r="D113" s="129" t="str">
        <f>IF(C113="","",COUNTIFS(C$11:C113,"&gt;0"))</f>
        <v/>
      </c>
      <c r="E113" s="53"/>
      <c r="F113" s="54"/>
      <c r="G113" s="54"/>
      <c r="H113" s="53"/>
      <c r="I113" s="168"/>
      <c r="J113" s="64"/>
      <c r="K113" s="261"/>
      <c r="L113" s="259">
        <v>0</v>
      </c>
      <c r="M113" s="171" t="str">
        <f>IFERROR(VLOOKUP(J113,Lists!J$4:K$725,2,FALSE),"")</f>
        <v/>
      </c>
      <c r="N113" s="66" t="str">
        <f>IFERROR(VLOOKUP(J113,Lists!J$4:L$725,3,FALSE),"")</f>
        <v/>
      </c>
      <c r="O113" s="67" t="str">
        <f t="shared" si="27"/>
        <v/>
      </c>
      <c r="P113" s="62"/>
      <c r="Q113" s="169"/>
      <c r="R113" s="89"/>
      <c r="S113" s="97"/>
      <c r="T113" s="53"/>
      <c r="U113" s="89"/>
      <c r="V113" s="98"/>
      <c r="W113" s="107"/>
      <c r="X113" s="81" t="str">
        <f>IFERROR(VLOOKUP(I113,Lists!A$4:B$11,2,FALSE),"")</f>
        <v/>
      </c>
      <c r="Y113" s="81" t="str">
        <f>IFERROR(VLOOKUP(#REF!,Lists!A$12:B$45,2,FALSE),"")</f>
        <v/>
      </c>
      <c r="Z113" s="85" t="str">
        <f t="shared" si="16"/>
        <v/>
      </c>
      <c r="AA113" s="95" t="str">
        <f t="shared" si="17"/>
        <v/>
      </c>
      <c r="AB113" s="95" t="str">
        <f>IF(L113&lt;&gt;0,IF(R113="Yes",IF(#REF!="","P",""),""),"")</f>
        <v/>
      </c>
      <c r="AC113" s="95" t="str">
        <f t="shared" si="18"/>
        <v/>
      </c>
      <c r="AD113" s="95" t="str">
        <f t="shared" si="19"/>
        <v/>
      </c>
      <c r="AE113" s="95" t="str">
        <f t="shared" si="20"/>
        <v/>
      </c>
      <c r="BN113" s="69" t="str">
        <f t="shared" si="21"/>
        <v/>
      </c>
      <c r="BO113" s="69" t="str">
        <f t="shared" si="22"/>
        <v/>
      </c>
      <c r="BP113" s="69" t="str">
        <f t="shared" si="23"/>
        <v/>
      </c>
      <c r="BQ113" s="69" t="str">
        <f t="shared" si="24"/>
        <v/>
      </c>
      <c r="BT113" s="69" t="str">
        <f t="shared" si="25"/>
        <v/>
      </c>
      <c r="CX113" s="39" t="str">
        <f t="shared" si="28"/>
        <v/>
      </c>
    </row>
    <row r="114" spans="1:102" ht="20.100000000000001" customHeight="1" x14ac:dyDescent="0.25">
      <c r="A114" s="85">
        <f>ROW()</f>
        <v>114</v>
      </c>
      <c r="B114" s="129" t="str">
        <f t="shared" si="26"/>
        <v/>
      </c>
      <c r="C114" s="129" t="str">
        <f t="shared" si="15"/>
        <v/>
      </c>
      <c r="D114" s="129" t="str">
        <f>IF(C114="","",COUNTIFS(C$11:C114,"&gt;0"))</f>
        <v/>
      </c>
      <c r="E114" s="53"/>
      <c r="F114" s="54"/>
      <c r="G114" s="54"/>
      <c r="H114" s="53"/>
      <c r="I114" s="168"/>
      <c r="J114" s="64"/>
      <c r="K114" s="261"/>
      <c r="L114" s="259">
        <v>0</v>
      </c>
      <c r="M114" s="171" t="str">
        <f>IFERROR(VLOOKUP(J114,Lists!J$4:K$725,2,FALSE),"")</f>
        <v/>
      </c>
      <c r="N114" s="66" t="str">
        <f>IFERROR(VLOOKUP(J114,Lists!J$4:L$725,3,FALSE),"")</f>
        <v/>
      </c>
      <c r="O114" s="67" t="str">
        <f t="shared" si="27"/>
        <v/>
      </c>
      <c r="P114" s="62"/>
      <c r="Q114" s="169"/>
      <c r="R114" s="89"/>
      <c r="S114" s="97"/>
      <c r="T114" s="53"/>
      <c r="U114" s="89"/>
      <c r="V114" s="98"/>
      <c r="W114" s="107"/>
      <c r="X114" s="81" t="str">
        <f>IFERROR(VLOOKUP(I114,Lists!A$4:B$11,2,FALSE),"")</f>
        <v/>
      </c>
      <c r="Y114" s="81" t="str">
        <f>IFERROR(VLOOKUP(#REF!,Lists!A$12:B$45,2,FALSE),"")</f>
        <v/>
      </c>
      <c r="Z114" s="85" t="str">
        <f t="shared" si="16"/>
        <v/>
      </c>
      <c r="AA114" s="95" t="str">
        <f t="shared" si="17"/>
        <v/>
      </c>
      <c r="AB114" s="95" t="str">
        <f>IF(L114&lt;&gt;0,IF(R114="Yes",IF(#REF!="","P",""),""),"")</f>
        <v/>
      </c>
      <c r="AC114" s="95" t="str">
        <f t="shared" si="18"/>
        <v/>
      </c>
      <c r="AD114" s="95" t="str">
        <f t="shared" si="19"/>
        <v/>
      </c>
      <c r="AE114" s="95" t="str">
        <f t="shared" si="20"/>
        <v/>
      </c>
      <c r="BN114" s="69" t="str">
        <f t="shared" si="21"/>
        <v/>
      </c>
      <c r="BO114" s="69" t="str">
        <f t="shared" si="22"/>
        <v/>
      </c>
      <c r="BP114" s="69" t="str">
        <f t="shared" si="23"/>
        <v/>
      </c>
      <c r="BQ114" s="69" t="str">
        <f t="shared" si="24"/>
        <v/>
      </c>
      <c r="BT114" s="69" t="str">
        <f t="shared" si="25"/>
        <v/>
      </c>
      <c r="CX114" s="39" t="str">
        <f t="shared" si="28"/>
        <v/>
      </c>
    </row>
    <row r="115" spans="1:102" ht="20.100000000000001" customHeight="1" x14ac:dyDescent="0.25">
      <c r="A115" s="85">
        <f>ROW()</f>
        <v>115</v>
      </c>
      <c r="B115" s="129" t="str">
        <f t="shared" si="26"/>
        <v/>
      </c>
      <c r="C115" s="129" t="str">
        <f t="shared" si="15"/>
        <v/>
      </c>
      <c r="D115" s="129" t="str">
        <f>IF(C115="","",COUNTIFS(C$11:C115,"&gt;0"))</f>
        <v/>
      </c>
      <c r="E115" s="53"/>
      <c r="F115" s="54"/>
      <c r="G115" s="54"/>
      <c r="H115" s="53"/>
      <c r="I115" s="168"/>
      <c r="J115" s="64"/>
      <c r="K115" s="261"/>
      <c r="L115" s="259">
        <v>0</v>
      </c>
      <c r="M115" s="171" t="str">
        <f>IFERROR(VLOOKUP(J115,Lists!J$4:K$725,2,FALSE),"")</f>
        <v/>
      </c>
      <c r="N115" s="66" t="str">
        <f>IFERROR(VLOOKUP(J115,Lists!J$4:L$725,3,FALSE),"")</f>
        <v/>
      </c>
      <c r="O115" s="67" t="str">
        <f t="shared" si="27"/>
        <v/>
      </c>
      <c r="P115" s="62"/>
      <c r="Q115" s="169"/>
      <c r="R115" s="89"/>
      <c r="S115" s="97"/>
      <c r="T115" s="53"/>
      <c r="U115" s="89"/>
      <c r="V115" s="98"/>
      <c r="W115" s="107"/>
      <c r="X115" s="81" t="str">
        <f>IFERROR(VLOOKUP(I115,Lists!A$4:B$11,2,FALSE),"")</f>
        <v/>
      </c>
      <c r="Y115" s="81" t="str">
        <f>IFERROR(VLOOKUP(#REF!,Lists!A$12:B$45,2,FALSE),"")</f>
        <v/>
      </c>
      <c r="Z115" s="85" t="str">
        <f t="shared" si="16"/>
        <v/>
      </c>
      <c r="AA115" s="95" t="str">
        <f t="shared" si="17"/>
        <v/>
      </c>
      <c r="AB115" s="95" t="str">
        <f>IF(L115&lt;&gt;0,IF(R115="Yes",IF(#REF!="","P",""),""),"")</f>
        <v/>
      </c>
      <c r="AC115" s="95" t="str">
        <f t="shared" si="18"/>
        <v/>
      </c>
      <c r="AD115" s="95" t="str">
        <f t="shared" si="19"/>
        <v/>
      </c>
      <c r="AE115" s="95" t="str">
        <f t="shared" si="20"/>
        <v/>
      </c>
      <c r="BN115" s="69" t="str">
        <f t="shared" si="21"/>
        <v/>
      </c>
      <c r="BO115" s="69" t="str">
        <f t="shared" si="22"/>
        <v/>
      </c>
      <c r="BP115" s="69" t="str">
        <f t="shared" si="23"/>
        <v/>
      </c>
      <c r="BQ115" s="69" t="str">
        <f t="shared" si="24"/>
        <v/>
      </c>
      <c r="BT115" s="69" t="str">
        <f t="shared" si="25"/>
        <v/>
      </c>
      <c r="CX115" s="39" t="str">
        <f t="shared" si="28"/>
        <v/>
      </c>
    </row>
    <row r="116" spans="1:102" ht="20.100000000000001" customHeight="1" x14ac:dyDescent="0.25">
      <c r="A116" s="85">
        <f>ROW()</f>
        <v>116</v>
      </c>
      <c r="B116" s="129" t="str">
        <f t="shared" si="26"/>
        <v/>
      </c>
      <c r="C116" s="129" t="str">
        <f t="shared" si="15"/>
        <v/>
      </c>
      <c r="D116" s="129" t="str">
        <f>IF(C116="","",COUNTIFS(C$11:C116,"&gt;0"))</f>
        <v/>
      </c>
      <c r="E116" s="53"/>
      <c r="F116" s="54"/>
      <c r="G116" s="54"/>
      <c r="H116" s="53"/>
      <c r="I116" s="168"/>
      <c r="J116" s="64"/>
      <c r="K116" s="261"/>
      <c r="L116" s="259">
        <v>0</v>
      </c>
      <c r="M116" s="171" t="str">
        <f>IFERROR(VLOOKUP(J116,Lists!J$4:K$725,2,FALSE),"")</f>
        <v/>
      </c>
      <c r="N116" s="66" t="str">
        <f>IFERROR(VLOOKUP(J116,Lists!J$4:L$725,3,FALSE),"")</f>
        <v/>
      </c>
      <c r="O116" s="67" t="str">
        <f t="shared" si="27"/>
        <v/>
      </c>
      <c r="P116" s="62"/>
      <c r="Q116" s="169"/>
      <c r="R116" s="89"/>
      <c r="S116" s="97"/>
      <c r="T116" s="53"/>
      <c r="U116" s="89"/>
      <c r="V116" s="98"/>
      <c r="W116" s="107"/>
      <c r="X116" s="81" t="str">
        <f>IFERROR(VLOOKUP(I116,Lists!A$4:B$11,2,FALSE),"")</f>
        <v/>
      </c>
      <c r="Y116" s="81" t="str">
        <f>IFERROR(VLOOKUP(#REF!,Lists!A$12:B$45,2,FALSE),"")</f>
        <v/>
      </c>
      <c r="Z116" s="85" t="str">
        <f t="shared" si="16"/>
        <v/>
      </c>
      <c r="AA116" s="95" t="str">
        <f t="shared" si="17"/>
        <v/>
      </c>
      <c r="AB116" s="95" t="str">
        <f>IF(L116&lt;&gt;0,IF(R116="Yes",IF(#REF!="","P",""),""),"")</f>
        <v/>
      </c>
      <c r="AC116" s="95" t="str">
        <f t="shared" si="18"/>
        <v/>
      </c>
      <c r="AD116" s="95" t="str">
        <f t="shared" si="19"/>
        <v/>
      </c>
      <c r="AE116" s="95" t="str">
        <f t="shared" si="20"/>
        <v/>
      </c>
      <c r="BN116" s="69" t="str">
        <f t="shared" si="21"/>
        <v/>
      </c>
      <c r="BO116" s="69" t="str">
        <f t="shared" si="22"/>
        <v/>
      </c>
      <c r="BP116" s="69" t="str">
        <f t="shared" si="23"/>
        <v/>
      </c>
      <c r="BQ116" s="69" t="str">
        <f t="shared" si="24"/>
        <v/>
      </c>
      <c r="BT116" s="69" t="str">
        <f t="shared" si="25"/>
        <v/>
      </c>
      <c r="CX116" s="39" t="str">
        <f t="shared" si="28"/>
        <v/>
      </c>
    </row>
    <row r="117" spans="1:102" ht="20.100000000000001" customHeight="1" x14ac:dyDescent="0.25">
      <c r="A117" s="85">
        <f>ROW()</f>
        <v>117</v>
      </c>
      <c r="B117" s="129" t="str">
        <f t="shared" si="26"/>
        <v/>
      </c>
      <c r="C117" s="129" t="str">
        <f t="shared" si="15"/>
        <v/>
      </c>
      <c r="D117" s="129" t="str">
        <f>IF(C117="","",COUNTIFS(C$11:C117,"&gt;0"))</f>
        <v/>
      </c>
      <c r="E117" s="53"/>
      <c r="F117" s="54"/>
      <c r="G117" s="54"/>
      <c r="H117" s="53"/>
      <c r="I117" s="168"/>
      <c r="J117" s="64"/>
      <c r="K117" s="261"/>
      <c r="L117" s="259">
        <v>0</v>
      </c>
      <c r="M117" s="171" t="str">
        <f>IFERROR(VLOOKUP(J117,Lists!J$4:K$725,2,FALSE),"")</f>
        <v/>
      </c>
      <c r="N117" s="66" t="str">
        <f>IFERROR(VLOOKUP(J117,Lists!J$4:L$725,3,FALSE),"")</f>
        <v/>
      </c>
      <c r="O117" s="67" t="str">
        <f t="shared" si="27"/>
        <v/>
      </c>
      <c r="P117" s="62"/>
      <c r="Q117" s="169"/>
      <c r="R117" s="89"/>
      <c r="S117" s="97"/>
      <c r="T117" s="53"/>
      <c r="U117" s="89"/>
      <c r="V117" s="98"/>
      <c r="W117" s="107"/>
      <c r="X117" s="81" t="str">
        <f>IFERROR(VLOOKUP(I117,Lists!A$4:B$11,2,FALSE),"")</f>
        <v/>
      </c>
      <c r="Y117" s="81" t="str">
        <f>IFERROR(VLOOKUP(#REF!,Lists!A$12:B$45,2,FALSE),"")</f>
        <v/>
      </c>
      <c r="Z117" s="85" t="str">
        <f t="shared" si="16"/>
        <v/>
      </c>
      <c r="AA117" s="95" t="str">
        <f t="shared" si="17"/>
        <v/>
      </c>
      <c r="AB117" s="95" t="str">
        <f>IF(L117&lt;&gt;0,IF(R117="Yes",IF(#REF!="","P",""),""),"")</f>
        <v/>
      </c>
      <c r="AC117" s="95" t="str">
        <f t="shared" si="18"/>
        <v/>
      </c>
      <c r="AD117" s="95" t="str">
        <f t="shared" si="19"/>
        <v/>
      </c>
      <c r="AE117" s="95" t="str">
        <f t="shared" si="20"/>
        <v/>
      </c>
      <c r="BN117" s="69" t="str">
        <f t="shared" si="21"/>
        <v/>
      </c>
      <c r="BO117" s="69" t="str">
        <f t="shared" si="22"/>
        <v/>
      </c>
      <c r="BP117" s="69" t="str">
        <f t="shared" si="23"/>
        <v/>
      </c>
      <c r="BQ117" s="69" t="str">
        <f t="shared" si="24"/>
        <v/>
      </c>
      <c r="BT117" s="69" t="str">
        <f t="shared" si="25"/>
        <v/>
      </c>
      <c r="CX117" s="39" t="str">
        <f t="shared" si="28"/>
        <v/>
      </c>
    </row>
    <row r="118" spans="1:102" ht="20.100000000000001" customHeight="1" x14ac:dyDescent="0.25">
      <c r="A118" s="85">
        <f>ROW()</f>
        <v>118</v>
      </c>
      <c r="B118" s="129" t="str">
        <f t="shared" si="26"/>
        <v/>
      </c>
      <c r="C118" s="129" t="str">
        <f t="shared" si="15"/>
        <v/>
      </c>
      <c r="D118" s="129" t="str">
        <f>IF(C118="","",COUNTIFS(C$11:C118,"&gt;0"))</f>
        <v/>
      </c>
      <c r="E118" s="53"/>
      <c r="F118" s="54"/>
      <c r="G118" s="54"/>
      <c r="H118" s="53"/>
      <c r="I118" s="168"/>
      <c r="J118" s="64"/>
      <c r="K118" s="261"/>
      <c r="L118" s="259">
        <v>0</v>
      </c>
      <c r="M118" s="171" t="str">
        <f>IFERROR(VLOOKUP(J118,Lists!J$4:K$725,2,FALSE),"")</f>
        <v/>
      </c>
      <c r="N118" s="66" t="str">
        <f>IFERROR(VLOOKUP(J118,Lists!J$4:L$725,3,FALSE),"")</f>
        <v/>
      </c>
      <c r="O118" s="67" t="str">
        <f t="shared" si="27"/>
        <v/>
      </c>
      <c r="P118" s="62"/>
      <c r="Q118" s="169"/>
      <c r="R118" s="89"/>
      <c r="S118" s="97"/>
      <c r="T118" s="53"/>
      <c r="U118" s="89"/>
      <c r="V118" s="98"/>
      <c r="W118" s="107"/>
      <c r="X118" s="81" t="str">
        <f>IFERROR(VLOOKUP(I118,Lists!A$4:B$11,2,FALSE),"")</f>
        <v/>
      </c>
      <c r="Y118" s="81" t="str">
        <f>IFERROR(VLOOKUP(#REF!,Lists!A$12:B$45,2,FALSE),"")</f>
        <v/>
      </c>
      <c r="Z118" s="85" t="str">
        <f t="shared" si="16"/>
        <v/>
      </c>
      <c r="AA118" s="95" t="str">
        <f t="shared" si="17"/>
        <v/>
      </c>
      <c r="AB118" s="95" t="str">
        <f>IF(L118&lt;&gt;0,IF(R118="Yes",IF(#REF!="","P",""),""),"")</f>
        <v/>
      </c>
      <c r="AC118" s="95" t="str">
        <f t="shared" si="18"/>
        <v/>
      </c>
      <c r="AD118" s="95" t="str">
        <f t="shared" si="19"/>
        <v/>
      </c>
      <c r="AE118" s="95" t="str">
        <f t="shared" si="20"/>
        <v/>
      </c>
      <c r="BN118" s="69" t="str">
        <f t="shared" si="21"/>
        <v/>
      </c>
      <c r="BO118" s="69" t="str">
        <f t="shared" si="22"/>
        <v/>
      </c>
      <c r="BP118" s="69" t="str">
        <f t="shared" si="23"/>
        <v/>
      </c>
      <c r="BQ118" s="69" t="str">
        <f t="shared" si="24"/>
        <v/>
      </c>
      <c r="BT118" s="69" t="str">
        <f t="shared" si="25"/>
        <v/>
      </c>
      <c r="CX118" s="39" t="str">
        <f t="shared" si="28"/>
        <v/>
      </c>
    </row>
    <row r="119" spans="1:102" ht="20.100000000000001" customHeight="1" x14ac:dyDescent="0.25">
      <c r="A119" s="85">
        <f>ROW()</f>
        <v>119</v>
      </c>
      <c r="B119" s="129" t="str">
        <f t="shared" si="26"/>
        <v/>
      </c>
      <c r="C119" s="129" t="str">
        <f t="shared" si="15"/>
        <v/>
      </c>
      <c r="D119" s="129" t="str">
        <f>IF(C119="","",COUNTIFS(C$11:C119,"&gt;0"))</f>
        <v/>
      </c>
      <c r="E119" s="53"/>
      <c r="F119" s="54"/>
      <c r="G119" s="54"/>
      <c r="H119" s="53"/>
      <c r="I119" s="168"/>
      <c r="J119" s="64"/>
      <c r="K119" s="261"/>
      <c r="L119" s="259">
        <v>0</v>
      </c>
      <c r="M119" s="171" t="str">
        <f>IFERROR(VLOOKUP(J119,Lists!J$4:K$725,2,FALSE),"")</f>
        <v/>
      </c>
      <c r="N119" s="66" t="str">
        <f>IFERROR(VLOOKUP(J119,Lists!J$4:L$725,3,FALSE),"")</f>
        <v/>
      </c>
      <c r="O119" s="67" t="str">
        <f t="shared" si="27"/>
        <v/>
      </c>
      <c r="P119" s="62"/>
      <c r="Q119" s="169"/>
      <c r="R119" s="89"/>
      <c r="S119" s="97"/>
      <c r="T119" s="53"/>
      <c r="U119" s="89"/>
      <c r="V119" s="98"/>
      <c r="W119" s="107"/>
      <c r="X119" s="81" t="str">
        <f>IFERROR(VLOOKUP(I119,Lists!A$4:B$11,2,FALSE),"")</f>
        <v/>
      </c>
      <c r="Y119" s="81" t="str">
        <f>IFERROR(VLOOKUP(#REF!,Lists!A$12:B$45,2,FALSE),"")</f>
        <v/>
      </c>
      <c r="Z119" s="85" t="str">
        <f t="shared" si="16"/>
        <v/>
      </c>
      <c r="AA119" s="95" t="str">
        <f t="shared" si="17"/>
        <v/>
      </c>
      <c r="AB119" s="95" t="str">
        <f>IF(L119&lt;&gt;0,IF(R119="Yes",IF(#REF!="","P",""),""),"")</f>
        <v/>
      </c>
      <c r="AC119" s="95" t="str">
        <f t="shared" si="18"/>
        <v/>
      </c>
      <c r="AD119" s="95" t="str">
        <f t="shared" si="19"/>
        <v/>
      </c>
      <c r="AE119" s="95" t="str">
        <f t="shared" si="20"/>
        <v/>
      </c>
      <c r="BN119" s="69" t="str">
        <f t="shared" si="21"/>
        <v/>
      </c>
      <c r="BO119" s="69" t="str">
        <f t="shared" si="22"/>
        <v/>
      </c>
      <c r="BP119" s="69" t="str">
        <f t="shared" si="23"/>
        <v/>
      </c>
      <c r="BQ119" s="69" t="str">
        <f t="shared" si="24"/>
        <v/>
      </c>
      <c r="BT119" s="69" t="str">
        <f t="shared" si="25"/>
        <v/>
      </c>
      <c r="CX119" s="39" t="str">
        <f t="shared" si="28"/>
        <v/>
      </c>
    </row>
    <row r="120" spans="1:102" ht="20.100000000000001" customHeight="1" x14ac:dyDescent="0.25">
      <c r="A120" s="85">
        <f>ROW()</f>
        <v>120</v>
      </c>
      <c r="B120" s="129" t="str">
        <f t="shared" si="26"/>
        <v/>
      </c>
      <c r="C120" s="129" t="str">
        <f t="shared" si="15"/>
        <v/>
      </c>
      <c r="D120" s="129" t="str">
        <f>IF(C120="","",COUNTIFS(C$11:C120,"&gt;0"))</f>
        <v/>
      </c>
      <c r="E120" s="53"/>
      <c r="F120" s="54"/>
      <c r="G120" s="54"/>
      <c r="H120" s="53"/>
      <c r="I120" s="168"/>
      <c r="J120" s="64"/>
      <c r="K120" s="261"/>
      <c r="L120" s="259">
        <v>0</v>
      </c>
      <c r="M120" s="171" t="str">
        <f>IFERROR(VLOOKUP(J120,Lists!J$4:K$725,2,FALSE),"")</f>
        <v/>
      </c>
      <c r="N120" s="66" t="str">
        <f>IFERROR(VLOOKUP(J120,Lists!J$4:L$725,3,FALSE),"")</f>
        <v/>
      </c>
      <c r="O120" s="67" t="str">
        <f t="shared" si="27"/>
        <v/>
      </c>
      <c r="P120" s="62"/>
      <c r="Q120" s="169"/>
      <c r="R120" s="89"/>
      <c r="S120" s="97"/>
      <c r="T120" s="53"/>
      <c r="U120" s="89"/>
      <c r="V120" s="98"/>
      <c r="W120" s="107"/>
      <c r="X120" s="81" t="str">
        <f>IFERROR(VLOOKUP(I120,Lists!A$4:B$11,2,FALSE),"")</f>
        <v/>
      </c>
      <c r="Y120" s="81" t="str">
        <f>IFERROR(VLOOKUP(#REF!,Lists!A$12:B$45,2,FALSE),"")</f>
        <v/>
      </c>
      <c r="Z120" s="85" t="str">
        <f t="shared" si="16"/>
        <v/>
      </c>
      <c r="AA120" s="95" t="str">
        <f t="shared" si="17"/>
        <v/>
      </c>
      <c r="AB120" s="95" t="str">
        <f>IF(L120&lt;&gt;0,IF(R120="Yes",IF(#REF!="","P",""),""),"")</f>
        <v/>
      </c>
      <c r="AC120" s="95" t="str">
        <f t="shared" si="18"/>
        <v/>
      </c>
      <c r="AD120" s="95" t="str">
        <f t="shared" si="19"/>
        <v/>
      </c>
      <c r="AE120" s="95" t="str">
        <f t="shared" si="20"/>
        <v/>
      </c>
      <c r="BN120" s="69" t="str">
        <f t="shared" si="21"/>
        <v/>
      </c>
      <c r="BO120" s="69" t="str">
        <f t="shared" si="22"/>
        <v/>
      </c>
      <c r="BP120" s="69" t="str">
        <f t="shared" si="23"/>
        <v/>
      </c>
      <c r="BQ120" s="69" t="str">
        <f t="shared" si="24"/>
        <v/>
      </c>
      <c r="BT120" s="69" t="str">
        <f t="shared" si="25"/>
        <v/>
      </c>
      <c r="CX120" s="39" t="str">
        <f t="shared" si="28"/>
        <v/>
      </c>
    </row>
    <row r="121" spans="1:102" ht="20.100000000000001" customHeight="1" x14ac:dyDescent="0.25">
      <c r="A121" s="85">
        <f>ROW()</f>
        <v>121</v>
      </c>
      <c r="B121" s="129" t="str">
        <f t="shared" si="26"/>
        <v/>
      </c>
      <c r="C121" s="129" t="str">
        <f t="shared" si="15"/>
        <v/>
      </c>
      <c r="D121" s="129" t="str">
        <f>IF(C121="","",COUNTIFS(C$11:C121,"&gt;0"))</f>
        <v/>
      </c>
      <c r="E121" s="53"/>
      <c r="F121" s="54"/>
      <c r="G121" s="54"/>
      <c r="H121" s="53"/>
      <c r="I121" s="168"/>
      <c r="J121" s="64"/>
      <c r="K121" s="261"/>
      <c r="L121" s="259">
        <v>0</v>
      </c>
      <c r="M121" s="171" t="str">
        <f>IFERROR(VLOOKUP(J121,Lists!J$4:K$725,2,FALSE),"")</f>
        <v/>
      </c>
      <c r="N121" s="66" t="str">
        <f>IFERROR(VLOOKUP(J121,Lists!J$4:L$725,3,FALSE),"")</f>
        <v/>
      </c>
      <c r="O121" s="67" t="str">
        <f t="shared" si="27"/>
        <v/>
      </c>
      <c r="P121" s="62"/>
      <c r="Q121" s="169"/>
      <c r="R121" s="89"/>
      <c r="S121" s="97"/>
      <c r="T121" s="53"/>
      <c r="U121" s="89"/>
      <c r="V121" s="98"/>
      <c r="W121" s="107"/>
      <c r="X121" s="81" t="str">
        <f>IFERROR(VLOOKUP(I121,Lists!A$4:B$11,2,FALSE),"")</f>
        <v/>
      </c>
      <c r="Y121" s="81" t="str">
        <f>IFERROR(VLOOKUP(#REF!,Lists!A$12:B$45,2,FALSE),"")</f>
        <v/>
      </c>
      <c r="Z121" s="85" t="str">
        <f t="shared" si="16"/>
        <v/>
      </c>
      <c r="AA121" s="95" t="str">
        <f t="shared" si="17"/>
        <v/>
      </c>
      <c r="AB121" s="95" t="str">
        <f>IF(L121&lt;&gt;0,IF(R121="Yes",IF(#REF!="","P",""),""),"")</f>
        <v/>
      </c>
      <c r="AC121" s="95" t="str">
        <f t="shared" si="18"/>
        <v/>
      </c>
      <c r="AD121" s="95" t="str">
        <f t="shared" si="19"/>
        <v/>
      </c>
      <c r="AE121" s="95" t="str">
        <f t="shared" si="20"/>
        <v/>
      </c>
      <c r="BN121" s="69" t="str">
        <f t="shared" si="21"/>
        <v/>
      </c>
      <c r="BO121" s="69" t="str">
        <f t="shared" si="22"/>
        <v/>
      </c>
      <c r="BP121" s="69" t="str">
        <f t="shared" si="23"/>
        <v/>
      </c>
      <c r="BQ121" s="69" t="str">
        <f t="shared" si="24"/>
        <v/>
      </c>
      <c r="BT121" s="69" t="str">
        <f t="shared" si="25"/>
        <v/>
      </c>
      <c r="CX121" s="39" t="str">
        <f t="shared" si="28"/>
        <v/>
      </c>
    </row>
    <row r="122" spans="1:102" ht="20.100000000000001" customHeight="1" x14ac:dyDescent="0.25">
      <c r="A122" s="85">
        <f>ROW()</f>
        <v>122</v>
      </c>
      <c r="B122" s="129" t="str">
        <f t="shared" si="26"/>
        <v/>
      </c>
      <c r="C122" s="129" t="str">
        <f t="shared" si="15"/>
        <v/>
      </c>
      <c r="D122" s="129" t="str">
        <f>IF(C122="","",COUNTIFS(C$11:C122,"&gt;0"))</f>
        <v/>
      </c>
      <c r="E122" s="53"/>
      <c r="F122" s="54"/>
      <c r="G122" s="54"/>
      <c r="H122" s="53"/>
      <c r="I122" s="168"/>
      <c r="J122" s="64"/>
      <c r="K122" s="261"/>
      <c r="L122" s="259">
        <v>0</v>
      </c>
      <c r="M122" s="171" t="str">
        <f>IFERROR(VLOOKUP(J122,Lists!J$4:K$725,2,FALSE),"")</f>
        <v/>
      </c>
      <c r="N122" s="66" t="str">
        <f>IFERROR(VLOOKUP(J122,Lists!J$4:L$725,3,FALSE),"")</f>
        <v/>
      </c>
      <c r="O122" s="67" t="str">
        <f t="shared" si="27"/>
        <v/>
      </c>
      <c r="P122" s="62"/>
      <c r="Q122" s="169"/>
      <c r="R122" s="89"/>
      <c r="S122" s="97"/>
      <c r="T122" s="53"/>
      <c r="U122" s="89"/>
      <c r="V122" s="98"/>
      <c r="W122" s="107"/>
      <c r="X122" s="81" t="str">
        <f>IFERROR(VLOOKUP(I122,Lists!A$4:B$11,2,FALSE),"")</f>
        <v/>
      </c>
      <c r="Y122" s="81" t="str">
        <f>IFERROR(VLOOKUP(#REF!,Lists!A$12:B$45,2,FALSE),"")</f>
        <v/>
      </c>
      <c r="Z122" s="85" t="str">
        <f t="shared" si="16"/>
        <v/>
      </c>
      <c r="AA122" s="95" t="str">
        <f t="shared" si="17"/>
        <v/>
      </c>
      <c r="AB122" s="95" t="str">
        <f>IF(L122&lt;&gt;0,IF(R122="Yes",IF(#REF!="","P",""),""),"")</f>
        <v/>
      </c>
      <c r="AC122" s="95" t="str">
        <f t="shared" si="18"/>
        <v/>
      </c>
      <c r="AD122" s="95" t="str">
        <f t="shared" si="19"/>
        <v/>
      </c>
      <c r="AE122" s="95" t="str">
        <f t="shared" si="20"/>
        <v/>
      </c>
      <c r="BN122" s="69" t="str">
        <f t="shared" si="21"/>
        <v/>
      </c>
      <c r="BO122" s="69" t="str">
        <f t="shared" si="22"/>
        <v/>
      </c>
      <c r="BP122" s="69" t="str">
        <f t="shared" si="23"/>
        <v/>
      </c>
      <c r="BQ122" s="69" t="str">
        <f t="shared" si="24"/>
        <v/>
      </c>
      <c r="BT122" s="69" t="str">
        <f t="shared" si="25"/>
        <v/>
      </c>
      <c r="CX122" s="39" t="str">
        <f t="shared" si="28"/>
        <v/>
      </c>
    </row>
    <row r="123" spans="1:102" ht="20.100000000000001" customHeight="1" x14ac:dyDescent="0.25">
      <c r="A123" s="85">
        <f>ROW()</f>
        <v>123</v>
      </c>
      <c r="B123" s="129" t="str">
        <f t="shared" si="26"/>
        <v/>
      </c>
      <c r="C123" s="129" t="str">
        <f t="shared" si="15"/>
        <v/>
      </c>
      <c r="D123" s="129" t="str">
        <f>IF(C123="","",COUNTIFS(C$11:C123,"&gt;0"))</f>
        <v/>
      </c>
      <c r="E123" s="53"/>
      <c r="F123" s="54"/>
      <c r="G123" s="54"/>
      <c r="H123" s="53"/>
      <c r="I123" s="168"/>
      <c r="J123" s="64"/>
      <c r="K123" s="261"/>
      <c r="L123" s="259">
        <v>0</v>
      </c>
      <c r="M123" s="171" t="str">
        <f>IFERROR(VLOOKUP(J123,Lists!J$4:K$725,2,FALSE),"")</f>
        <v/>
      </c>
      <c r="N123" s="66" t="str">
        <f>IFERROR(VLOOKUP(J123,Lists!J$4:L$725,3,FALSE),"")</f>
        <v/>
      </c>
      <c r="O123" s="67" t="str">
        <f t="shared" si="27"/>
        <v/>
      </c>
      <c r="P123" s="62"/>
      <c r="Q123" s="169"/>
      <c r="R123" s="89"/>
      <c r="S123" s="97"/>
      <c r="T123" s="53"/>
      <c r="U123" s="89"/>
      <c r="V123" s="98"/>
      <c r="W123" s="107"/>
      <c r="X123" s="81" t="str">
        <f>IFERROR(VLOOKUP(I123,Lists!A$4:B$11,2,FALSE),"")</f>
        <v/>
      </c>
      <c r="Y123" s="81" t="str">
        <f>IFERROR(VLOOKUP(#REF!,Lists!A$12:B$45,2,FALSE),"")</f>
        <v/>
      </c>
      <c r="Z123" s="85" t="str">
        <f t="shared" si="16"/>
        <v/>
      </c>
      <c r="AA123" s="95" t="str">
        <f t="shared" si="17"/>
        <v/>
      </c>
      <c r="AB123" s="95" t="str">
        <f>IF(L123&lt;&gt;0,IF(R123="Yes",IF(#REF!="","P",""),""),"")</f>
        <v/>
      </c>
      <c r="AC123" s="95" t="str">
        <f t="shared" si="18"/>
        <v/>
      </c>
      <c r="AD123" s="95" t="str">
        <f t="shared" si="19"/>
        <v/>
      </c>
      <c r="AE123" s="95" t="str">
        <f t="shared" si="20"/>
        <v/>
      </c>
      <c r="BN123" s="69" t="str">
        <f t="shared" si="21"/>
        <v/>
      </c>
      <c r="BO123" s="69" t="str">
        <f t="shared" si="22"/>
        <v/>
      </c>
      <c r="BP123" s="69" t="str">
        <f t="shared" si="23"/>
        <v/>
      </c>
      <c r="BQ123" s="69" t="str">
        <f t="shared" si="24"/>
        <v/>
      </c>
      <c r="BT123" s="69" t="str">
        <f t="shared" si="25"/>
        <v/>
      </c>
      <c r="CX123" s="39" t="str">
        <f t="shared" si="28"/>
        <v/>
      </c>
    </row>
    <row r="124" spans="1:102" ht="20.100000000000001" customHeight="1" x14ac:dyDescent="0.25">
      <c r="A124" s="85">
        <f>ROW()</f>
        <v>124</v>
      </c>
      <c r="B124" s="129" t="str">
        <f t="shared" si="26"/>
        <v/>
      </c>
      <c r="C124" s="129" t="str">
        <f t="shared" si="15"/>
        <v/>
      </c>
      <c r="D124" s="129" t="str">
        <f>IF(C124="","",COUNTIFS(C$11:C124,"&gt;0"))</f>
        <v/>
      </c>
      <c r="E124" s="53"/>
      <c r="F124" s="54"/>
      <c r="G124" s="54"/>
      <c r="H124" s="53"/>
      <c r="I124" s="168"/>
      <c r="J124" s="64"/>
      <c r="K124" s="261"/>
      <c r="L124" s="259">
        <v>0</v>
      </c>
      <c r="M124" s="171" t="str">
        <f>IFERROR(VLOOKUP(J124,Lists!J$4:K$725,2,FALSE),"")</f>
        <v/>
      </c>
      <c r="N124" s="66" t="str">
        <f>IFERROR(VLOOKUP(J124,Lists!J$4:L$725,3,FALSE),"")</f>
        <v/>
      </c>
      <c r="O124" s="67" t="str">
        <f t="shared" si="27"/>
        <v/>
      </c>
      <c r="P124" s="62"/>
      <c r="Q124" s="169"/>
      <c r="R124" s="89"/>
      <c r="S124" s="97"/>
      <c r="T124" s="53"/>
      <c r="U124" s="89"/>
      <c r="V124" s="98"/>
      <c r="W124" s="107"/>
      <c r="X124" s="81" t="str">
        <f>IFERROR(VLOOKUP(I124,Lists!A$4:B$11,2,FALSE),"")</f>
        <v/>
      </c>
      <c r="Y124" s="81" t="str">
        <f>IFERROR(VLOOKUP(#REF!,Lists!A$12:B$45,2,FALSE),"")</f>
        <v/>
      </c>
      <c r="Z124" s="85" t="str">
        <f t="shared" si="16"/>
        <v/>
      </c>
      <c r="AA124" s="95" t="str">
        <f t="shared" si="17"/>
        <v/>
      </c>
      <c r="AB124" s="95" t="str">
        <f>IF(L124&lt;&gt;0,IF(R124="Yes",IF(#REF!="","P",""),""),"")</f>
        <v/>
      </c>
      <c r="AC124" s="95" t="str">
        <f t="shared" si="18"/>
        <v/>
      </c>
      <c r="AD124" s="95" t="str">
        <f t="shared" si="19"/>
        <v/>
      </c>
      <c r="AE124" s="95" t="str">
        <f t="shared" si="20"/>
        <v/>
      </c>
      <c r="BN124" s="69" t="str">
        <f t="shared" si="21"/>
        <v/>
      </c>
      <c r="BO124" s="69" t="str">
        <f t="shared" si="22"/>
        <v/>
      </c>
      <c r="BP124" s="69" t="str">
        <f t="shared" si="23"/>
        <v/>
      </c>
      <c r="BQ124" s="69" t="str">
        <f t="shared" si="24"/>
        <v/>
      </c>
      <c r="BT124" s="69" t="str">
        <f t="shared" si="25"/>
        <v/>
      </c>
      <c r="CX124" s="39" t="str">
        <f t="shared" si="28"/>
        <v/>
      </c>
    </row>
    <row r="125" spans="1:102" ht="20.100000000000001" customHeight="1" x14ac:dyDescent="0.25">
      <c r="A125" s="85">
        <f>ROW()</f>
        <v>125</v>
      </c>
      <c r="B125" s="129" t="str">
        <f t="shared" si="26"/>
        <v/>
      </c>
      <c r="C125" s="129" t="str">
        <f t="shared" si="15"/>
        <v/>
      </c>
      <c r="D125" s="129" t="str">
        <f>IF(C125="","",COUNTIFS(C$11:C125,"&gt;0"))</f>
        <v/>
      </c>
      <c r="E125" s="53"/>
      <c r="F125" s="54"/>
      <c r="G125" s="54"/>
      <c r="H125" s="53"/>
      <c r="I125" s="168"/>
      <c r="J125" s="64"/>
      <c r="K125" s="261"/>
      <c r="L125" s="259">
        <v>0</v>
      </c>
      <c r="M125" s="171" t="str">
        <f>IFERROR(VLOOKUP(J125,Lists!J$4:K$725,2,FALSE),"")</f>
        <v/>
      </c>
      <c r="N125" s="66" t="str">
        <f>IFERROR(VLOOKUP(J125,Lists!J$4:L$725,3,FALSE),"")</f>
        <v/>
      </c>
      <c r="O125" s="67" t="str">
        <f t="shared" si="27"/>
        <v/>
      </c>
      <c r="P125" s="62"/>
      <c r="Q125" s="169"/>
      <c r="R125" s="89"/>
      <c r="S125" s="97"/>
      <c r="T125" s="53"/>
      <c r="U125" s="89"/>
      <c r="V125" s="98"/>
      <c r="W125" s="107"/>
      <c r="X125" s="81" t="str">
        <f>IFERROR(VLOOKUP(I125,Lists!A$4:B$11,2,FALSE),"")</f>
        <v/>
      </c>
      <c r="Y125" s="81" t="str">
        <f>IFERROR(VLOOKUP(#REF!,Lists!A$12:B$45,2,FALSE),"")</f>
        <v/>
      </c>
      <c r="Z125" s="85" t="str">
        <f t="shared" si="16"/>
        <v/>
      </c>
      <c r="AA125" s="95" t="str">
        <f t="shared" si="17"/>
        <v/>
      </c>
      <c r="AB125" s="95" t="str">
        <f>IF(L125&lt;&gt;0,IF(R125="Yes",IF(#REF!="","P",""),""),"")</f>
        <v/>
      </c>
      <c r="AC125" s="95" t="str">
        <f t="shared" si="18"/>
        <v/>
      </c>
      <c r="AD125" s="95" t="str">
        <f t="shared" si="19"/>
        <v/>
      </c>
      <c r="AE125" s="95" t="str">
        <f t="shared" si="20"/>
        <v/>
      </c>
      <c r="BN125" s="69" t="str">
        <f t="shared" si="21"/>
        <v/>
      </c>
      <c r="BO125" s="69" t="str">
        <f t="shared" si="22"/>
        <v/>
      </c>
      <c r="BP125" s="69" t="str">
        <f t="shared" si="23"/>
        <v/>
      </c>
      <c r="BQ125" s="69" t="str">
        <f t="shared" si="24"/>
        <v/>
      </c>
      <c r="BT125" s="69" t="str">
        <f t="shared" si="25"/>
        <v/>
      </c>
      <c r="CX125" s="39" t="str">
        <f t="shared" si="28"/>
        <v/>
      </c>
    </row>
    <row r="126" spans="1:102" ht="20.100000000000001" customHeight="1" x14ac:dyDescent="0.25">
      <c r="A126" s="85">
        <f>ROW()</f>
        <v>126</v>
      </c>
      <c r="B126" s="129" t="str">
        <f t="shared" si="26"/>
        <v/>
      </c>
      <c r="C126" s="129" t="str">
        <f t="shared" si="15"/>
        <v/>
      </c>
      <c r="D126" s="129" t="str">
        <f>IF(C126="","",COUNTIFS(C$11:C126,"&gt;0"))</f>
        <v/>
      </c>
      <c r="E126" s="53"/>
      <c r="F126" s="54"/>
      <c r="G126" s="54"/>
      <c r="H126" s="53"/>
      <c r="I126" s="168"/>
      <c r="J126" s="64"/>
      <c r="K126" s="261"/>
      <c r="L126" s="259">
        <v>0</v>
      </c>
      <c r="M126" s="171" t="str">
        <f>IFERROR(VLOOKUP(J126,Lists!J$4:K$725,2,FALSE),"")</f>
        <v/>
      </c>
      <c r="N126" s="66" t="str">
        <f>IFERROR(VLOOKUP(J126,Lists!J$4:L$725,3,FALSE),"")</f>
        <v/>
      </c>
      <c r="O126" s="67" t="str">
        <f t="shared" si="27"/>
        <v/>
      </c>
      <c r="P126" s="62"/>
      <c r="Q126" s="169"/>
      <c r="R126" s="89"/>
      <c r="S126" s="97"/>
      <c r="T126" s="53"/>
      <c r="U126" s="89"/>
      <c r="V126" s="98"/>
      <c r="W126" s="107"/>
      <c r="X126" s="81" t="str">
        <f>IFERROR(VLOOKUP(I126,Lists!A$4:B$11,2,FALSE),"")</f>
        <v/>
      </c>
      <c r="Y126" s="81" t="str">
        <f>IFERROR(VLOOKUP(#REF!,Lists!A$12:B$45,2,FALSE),"")</f>
        <v/>
      </c>
      <c r="Z126" s="85" t="str">
        <f t="shared" si="16"/>
        <v/>
      </c>
      <c r="AA126" s="95" t="str">
        <f t="shared" si="17"/>
        <v/>
      </c>
      <c r="AB126" s="95" t="str">
        <f>IF(L126&lt;&gt;0,IF(R126="Yes",IF(#REF!="","P",""),""),"")</f>
        <v/>
      </c>
      <c r="AC126" s="95" t="str">
        <f t="shared" si="18"/>
        <v/>
      </c>
      <c r="AD126" s="95" t="str">
        <f t="shared" si="19"/>
        <v/>
      </c>
      <c r="AE126" s="95" t="str">
        <f t="shared" si="20"/>
        <v/>
      </c>
      <c r="BN126" s="69" t="str">
        <f t="shared" si="21"/>
        <v/>
      </c>
      <c r="BO126" s="69" t="str">
        <f t="shared" si="22"/>
        <v/>
      </c>
      <c r="BP126" s="69" t="str">
        <f t="shared" si="23"/>
        <v/>
      </c>
      <c r="BQ126" s="69" t="str">
        <f t="shared" si="24"/>
        <v/>
      </c>
      <c r="BT126" s="69" t="str">
        <f t="shared" si="25"/>
        <v/>
      </c>
      <c r="CX126" s="39" t="str">
        <f t="shared" si="28"/>
        <v/>
      </c>
    </row>
    <row r="127" spans="1:102" ht="20.100000000000001" customHeight="1" x14ac:dyDescent="0.25">
      <c r="A127" s="85">
        <f>ROW()</f>
        <v>127</v>
      </c>
      <c r="B127" s="129" t="str">
        <f t="shared" si="26"/>
        <v/>
      </c>
      <c r="C127" s="129" t="str">
        <f t="shared" si="15"/>
        <v/>
      </c>
      <c r="D127" s="129" t="str">
        <f>IF(C127="","",COUNTIFS(C$11:C127,"&gt;0"))</f>
        <v/>
      </c>
      <c r="E127" s="53"/>
      <c r="F127" s="54"/>
      <c r="G127" s="54"/>
      <c r="H127" s="53"/>
      <c r="I127" s="168"/>
      <c r="J127" s="64"/>
      <c r="K127" s="261"/>
      <c r="L127" s="259">
        <v>0</v>
      </c>
      <c r="M127" s="171" t="str">
        <f>IFERROR(VLOOKUP(J127,Lists!J$4:K$725,2,FALSE),"")</f>
        <v/>
      </c>
      <c r="N127" s="66" t="str">
        <f>IFERROR(VLOOKUP(J127,Lists!J$4:L$725,3,FALSE),"")</f>
        <v/>
      </c>
      <c r="O127" s="67" t="str">
        <f t="shared" si="27"/>
        <v/>
      </c>
      <c r="P127" s="62"/>
      <c r="Q127" s="169"/>
      <c r="R127" s="89"/>
      <c r="S127" s="97"/>
      <c r="T127" s="53"/>
      <c r="U127" s="89"/>
      <c r="V127" s="98"/>
      <c r="W127" s="107"/>
      <c r="X127" s="81" t="str">
        <f>IFERROR(VLOOKUP(I127,Lists!A$4:B$11,2,FALSE),"")</f>
        <v/>
      </c>
      <c r="Y127" s="81" t="str">
        <f>IFERROR(VLOOKUP(#REF!,Lists!A$12:B$45,2,FALSE),"")</f>
        <v/>
      </c>
      <c r="Z127" s="85" t="str">
        <f t="shared" si="16"/>
        <v/>
      </c>
      <c r="AA127" s="95" t="str">
        <f t="shared" si="17"/>
        <v/>
      </c>
      <c r="AB127" s="95" t="str">
        <f>IF(L127&lt;&gt;0,IF(R127="Yes",IF(#REF!="","P",""),""),"")</f>
        <v/>
      </c>
      <c r="AC127" s="95" t="str">
        <f t="shared" si="18"/>
        <v/>
      </c>
      <c r="AD127" s="95" t="str">
        <f t="shared" si="19"/>
        <v/>
      </c>
      <c r="AE127" s="95" t="str">
        <f t="shared" si="20"/>
        <v/>
      </c>
      <c r="BN127" s="69" t="str">
        <f t="shared" si="21"/>
        <v/>
      </c>
      <c r="BO127" s="69" t="str">
        <f t="shared" si="22"/>
        <v/>
      </c>
      <c r="BP127" s="69" t="str">
        <f t="shared" si="23"/>
        <v/>
      </c>
      <c r="BQ127" s="69" t="str">
        <f t="shared" si="24"/>
        <v/>
      </c>
      <c r="BT127" s="69" t="str">
        <f t="shared" si="25"/>
        <v/>
      </c>
      <c r="CX127" s="39" t="str">
        <f t="shared" si="28"/>
        <v/>
      </c>
    </row>
    <row r="128" spans="1:102" ht="20.100000000000001" customHeight="1" x14ac:dyDescent="0.25">
      <c r="A128" s="85">
        <f>ROW()</f>
        <v>128</v>
      </c>
      <c r="B128" s="129" t="str">
        <f t="shared" si="26"/>
        <v/>
      </c>
      <c r="C128" s="129" t="str">
        <f t="shared" si="15"/>
        <v/>
      </c>
      <c r="D128" s="129" t="str">
        <f>IF(C128="","",COUNTIFS(C$11:C128,"&gt;0"))</f>
        <v/>
      </c>
      <c r="E128" s="53"/>
      <c r="F128" s="54"/>
      <c r="G128" s="54"/>
      <c r="H128" s="53"/>
      <c r="I128" s="168"/>
      <c r="J128" s="64"/>
      <c r="K128" s="261"/>
      <c r="L128" s="259">
        <v>0</v>
      </c>
      <c r="M128" s="171" t="str">
        <f>IFERROR(VLOOKUP(J128,Lists!J$4:K$725,2,FALSE),"")</f>
        <v/>
      </c>
      <c r="N128" s="66" t="str">
        <f>IFERROR(VLOOKUP(J128,Lists!J$4:L$725,3,FALSE),"")</f>
        <v/>
      </c>
      <c r="O128" s="67" t="str">
        <f t="shared" si="27"/>
        <v/>
      </c>
      <c r="P128" s="62"/>
      <c r="Q128" s="169"/>
      <c r="R128" s="89"/>
      <c r="S128" s="97"/>
      <c r="T128" s="53"/>
      <c r="U128" s="89"/>
      <c r="V128" s="98"/>
      <c r="W128" s="107"/>
      <c r="X128" s="81" t="str">
        <f>IFERROR(VLOOKUP(I128,Lists!A$4:B$11,2,FALSE),"")</f>
        <v/>
      </c>
      <c r="Y128" s="81" t="str">
        <f>IFERROR(VLOOKUP(#REF!,Lists!A$12:B$45,2,FALSE),"")</f>
        <v/>
      </c>
      <c r="Z128" s="85" t="str">
        <f t="shared" si="16"/>
        <v/>
      </c>
      <c r="AA128" s="95" t="str">
        <f t="shared" si="17"/>
        <v/>
      </c>
      <c r="AB128" s="95" t="str">
        <f>IF(L128&lt;&gt;0,IF(R128="Yes",IF(#REF!="","P",""),""),"")</f>
        <v/>
      </c>
      <c r="AC128" s="95" t="str">
        <f t="shared" si="18"/>
        <v/>
      </c>
      <c r="AD128" s="95" t="str">
        <f t="shared" si="19"/>
        <v/>
      </c>
      <c r="AE128" s="95" t="str">
        <f t="shared" si="20"/>
        <v/>
      </c>
      <c r="BN128" s="69" t="str">
        <f t="shared" si="21"/>
        <v/>
      </c>
      <c r="BO128" s="69" t="str">
        <f t="shared" si="22"/>
        <v/>
      </c>
      <c r="BP128" s="69" t="str">
        <f t="shared" si="23"/>
        <v/>
      </c>
      <c r="BQ128" s="69" t="str">
        <f t="shared" si="24"/>
        <v/>
      </c>
      <c r="BT128" s="69" t="str">
        <f t="shared" si="25"/>
        <v/>
      </c>
      <c r="CX128" s="39" t="str">
        <f t="shared" si="28"/>
        <v/>
      </c>
    </row>
    <row r="129" spans="1:102" ht="20.100000000000001" customHeight="1" x14ac:dyDescent="0.25">
      <c r="A129" s="85">
        <f>ROW()</f>
        <v>129</v>
      </c>
      <c r="B129" s="129" t="str">
        <f t="shared" si="26"/>
        <v/>
      </c>
      <c r="C129" s="129" t="str">
        <f t="shared" si="15"/>
        <v/>
      </c>
      <c r="D129" s="129" t="str">
        <f>IF(C129="","",COUNTIFS(C$11:C129,"&gt;0"))</f>
        <v/>
      </c>
      <c r="E129" s="53"/>
      <c r="F129" s="54"/>
      <c r="G129" s="54"/>
      <c r="H129" s="53"/>
      <c r="I129" s="168"/>
      <c r="J129" s="64"/>
      <c r="K129" s="261"/>
      <c r="L129" s="259">
        <v>0</v>
      </c>
      <c r="M129" s="171" t="str">
        <f>IFERROR(VLOOKUP(J129,Lists!J$4:K$725,2,FALSE),"")</f>
        <v/>
      </c>
      <c r="N129" s="66" t="str">
        <f>IFERROR(VLOOKUP(J129,Lists!J$4:L$725,3,FALSE),"")</f>
        <v/>
      </c>
      <c r="O129" s="67" t="str">
        <f t="shared" si="27"/>
        <v/>
      </c>
      <c r="P129" s="62"/>
      <c r="Q129" s="169"/>
      <c r="R129" s="89"/>
      <c r="S129" s="97"/>
      <c r="T129" s="53"/>
      <c r="U129" s="89"/>
      <c r="V129" s="98"/>
      <c r="W129" s="107"/>
      <c r="X129" s="81" t="str">
        <f>IFERROR(VLOOKUP(I129,Lists!A$4:B$11,2,FALSE),"")</f>
        <v/>
      </c>
      <c r="Y129" s="81" t="str">
        <f>IFERROR(VLOOKUP(#REF!,Lists!A$12:B$45,2,FALSE),"")</f>
        <v/>
      </c>
      <c r="Z129" s="85" t="str">
        <f t="shared" si="16"/>
        <v/>
      </c>
      <c r="AA129" s="95" t="str">
        <f t="shared" si="17"/>
        <v/>
      </c>
      <c r="AB129" s="95" t="str">
        <f>IF(L129&lt;&gt;0,IF(R129="Yes",IF(#REF!="","P",""),""),"")</f>
        <v/>
      </c>
      <c r="AC129" s="95" t="str">
        <f t="shared" si="18"/>
        <v/>
      </c>
      <c r="AD129" s="95" t="str">
        <f t="shared" si="19"/>
        <v/>
      </c>
      <c r="AE129" s="95" t="str">
        <f t="shared" si="20"/>
        <v/>
      </c>
      <c r="BN129" s="69" t="str">
        <f t="shared" si="21"/>
        <v/>
      </c>
      <c r="BO129" s="69" t="str">
        <f t="shared" si="22"/>
        <v/>
      </c>
      <c r="BP129" s="69" t="str">
        <f t="shared" si="23"/>
        <v/>
      </c>
      <c r="BQ129" s="69" t="str">
        <f t="shared" si="24"/>
        <v/>
      </c>
      <c r="BT129" s="69" t="str">
        <f t="shared" si="25"/>
        <v/>
      </c>
      <c r="CX129" s="39" t="str">
        <f t="shared" si="28"/>
        <v/>
      </c>
    </row>
    <row r="130" spans="1:102" ht="20.100000000000001" customHeight="1" x14ac:dyDescent="0.25">
      <c r="A130" s="85">
        <f>ROW()</f>
        <v>130</v>
      </c>
      <c r="B130" s="129" t="str">
        <f t="shared" si="26"/>
        <v/>
      </c>
      <c r="C130" s="129" t="str">
        <f t="shared" si="15"/>
        <v/>
      </c>
      <c r="D130" s="129" t="str">
        <f>IF(C130="","",COUNTIFS(C$11:C130,"&gt;0"))</f>
        <v/>
      </c>
      <c r="E130" s="53"/>
      <c r="F130" s="54"/>
      <c r="G130" s="54"/>
      <c r="H130" s="53"/>
      <c r="I130" s="168"/>
      <c r="J130" s="64"/>
      <c r="K130" s="261"/>
      <c r="L130" s="259">
        <v>0</v>
      </c>
      <c r="M130" s="171" t="str">
        <f>IFERROR(VLOOKUP(J130,Lists!J$4:K$725,2,FALSE),"")</f>
        <v/>
      </c>
      <c r="N130" s="66" t="str">
        <f>IFERROR(VLOOKUP(J130,Lists!J$4:L$725,3,FALSE),"")</f>
        <v/>
      </c>
      <c r="O130" s="67" t="str">
        <f t="shared" si="27"/>
        <v/>
      </c>
      <c r="P130" s="62"/>
      <c r="Q130" s="169"/>
      <c r="R130" s="89"/>
      <c r="S130" s="97"/>
      <c r="T130" s="53"/>
      <c r="U130" s="89"/>
      <c r="V130" s="98"/>
      <c r="W130" s="107"/>
      <c r="X130" s="81" t="str">
        <f>IFERROR(VLOOKUP(I130,Lists!A$4:B$11,2,FALSE),"")</f>
        <v/>
      </c>
      <c r="Y130" s="81" t="str">
        <f>IFERROR(VLOOKUP(#REF!,Lists!A$12:B$45,2,FALSE),"")</f>
        <v/>
      </c>
      <c r="Z130" s="85" t="str">
        <f t="shared" si="16"/>
        <v/>
      </c>
      <c r="AA130" s="95" t="str">
        <f t="shared" si="17"/>
        <v/>
      </c>
      <c r="AB130" s="95" t="str">
        <f>IF(L130&lt;&gt;0,IF(R130="Yes",IF(#REF!="","P",""),""),"")</f>
        <v/>
      </c>
      <c r="AC130" s="95" t="str">
        <f t="shared" si="18"/>
        <v/>
      </c>
      <c r="AD130" s="95" t="str">
        <f t="shared" si="19"/>
        <v/>
      </c>
      <c r="AE130" s="95" t="str">
        <f t="shared" si="20"/>
        <v/>
      </c>
      <c r="BN130" s="69" t="str">
        <f t="shared" si="21"/>
        <v/>
      </c>
      <c r="BO130" s="69" t="str">
        <f t="shared" si="22"/>
        <v/>
      </c>
      <c r="BP130" s="69" t="str">
        <f t="shared" si="23"/>
        <v/>
      </c>
      <c r="BQ130" s="69" t="str">
        <f t="shared" si="24"/>
        <v/>
      </c>
      <c r="BT130" s="69" t="str">
        <f t="shared" si="25"/>
        <v/>
      </c>
      <c r="CX130" s="39" t="str">
        <f t="shared" si="28"/>
        <v/>
      </c>
    </row>
    <row r="131" spans="1:102" ht="20.100000000000001" customHeight="1" x14ac:dyDescent="0.25">
      <c r="A131" s="85">
        <f>ROW()</f>
        <v>131</v>
      </c>
      <c r="B131" s="129" t="str">
        <f t="shared" si="26"/>
        <v/>
      </c>
      <c r="C131" s="129" t="str">
        <f t="shared" si="15"/>
        <v/>
      </c>
      <c r="D131" s="129" t="str">
        <f>IF(C131="","",COUNTIFS(C$11:C131,"&gt;0"))</f>
        <v/>
      </c>
      <c r="E131" s="53"/>
      <c r="F131" s="54"/>
      <c r="G131" s="54"/>
      <c r="H131" s="53"/>
      <c r="I131" s="168"/>
      <c r="J131" s="64"/>
      <c r="K131" s="261"/>
      <c r="L131" s="259">
        <v>0</v>
      </c>
      <c r="M131" s="171" t="str">
        <f>IFERROR(VLOOKUP(J131,Lists!J$4:K$725,2,FALSE),"")</f>
        <v/>
      </c>
      <c r="N131" s="66" t="str">
        <f>IFERROR(VLOOKUP(J131,Lists!J$4:L$725,3,FALSE),"")</f>
        <v/>
      </c>
      <c r="O131" s="67" t="str">
        <f t="shared" si="27"/>
        <v/>
      </c>
      <c r="P131" s="62"/>
      <c r="Q131" s="169"/>
      <c r="R131" s="89"/>
      <c r="S131" s="97"/>
      <c r="T131" s="53"/>
      <c r="U131" s="89"/>
      <c r="V131" s="98"/>
      <c r="W131" s="107"/>
      <c r="X131" s="81" t="str">
        <f>IFERROR(VLOOKUP(I131,Lists!A$4:B$11,2,FALSE),"")</f>
        <v/>
      </c>
      <c r="Y131" s="81" t="str">
        <f>IFERROR(VLOOKUP(#REF!,Lists!A$12:B$45,2,FALSE),"")</f>
        <v/>
      </c>
      <c r="Z131" s="85" t="str">
        <f t="shared" si="16"/>
        <v/>
      </c>
      <c r="AA131" s="95" t="str">
        <f t="shared" si="17"/>
        <v/>
      </c>
      <c r="AB131" s="95" t="str">
        <f>IF(L131&lt;&gt;0,IF(R131="Yes",IF(#REF!="","P",""),""),"")</f>
        <v/>
      </c>
      <c r="AC131" s="95" t="str">
        <f t="shared" si="18"/>
        <v/>
      </c>
      <c r="AD131" s="95" t="str">
        <f t="shared" si="19"/>
        <v/>
      </c>
      <c r="AE131" s="95" t="str">
        <f t="shared" si="20"/>
        <v/>
      </c>
      <c r="BN131" s="69" t="str">
        <f t="shared" si="21"/>
        <v/>
      </c>
      <c r="BO131" s="69" t="str">
        <f t="shared" si="22"/>
        <v/>
      </c>
      <c r="BP131" s="69" t="str">
        <f t="shared" si="23"/>
        <v/>
      </c>
      <c r="BQ131" s="69" t="str">
        <f t="shared" si="24"/>
        <v/>
      </c>
      <c r="BT131" s="69" t="str">
        <f t="shared" si="25"/>
        <v/>
      </c>
      <c r="CX131" s="39" t="str">
        <f t="shared" si="28"/>
        <v/>
      </c>
    </row>
    <row r="132" spans="1:102" ht="20.100000000000001" customHeight="1" x14ac:dyDescent="0.25">
      <c r="A132" s="85">
        <f>ROW()</f>
        <v>132</v>
      </c>
      <c r="B132" s="129" t="str">
        <f t="shared" si="26"/>
        <v/>
      </c>
      <c r="C132" s="129" t="str">
        <f t="shared" si="15"/>
        <v/>
      </c>
      <c r="D132" s="129" t="str">
        <f>IF(C132="","",COUNTIFS(C$11:C132,"&gt;0"))</f>
        <v/>
      </c>
      <c r="E132" s="53"/>
      <c r="F132" s="54"/>
      <c r="G132" s="54"/>
      <c r="H132" s="53"/>
      <c r="I132" s="168"/>
      <c r="J132" s="64"/>
      <c r="K132" s="261"/>
      <c r="L132" s="259">
        <v>0</v>
      </c>
      <c r="M132" s="171" t="str">
        <f>IFERROR(VLOOKUP(J132,Lists!J$4:K$725,2,FALSE),"")</f>
        <v/>
      </c>
      <c r="N132" s="66" t="str">
        <f>IFERROR(VLOOKUP(J132,Lists!J$4:L$725,3,FALSE),"")</f>
        <v/>
      </c>
      <c r="O132" s="67" t="str">
        <f t="shared" si="27"/>
        <v/>
      </c>
      <c r="P132" s="62"/>
      <c r="Q132" s="169"/>
      <c r="R132" s="89"/>
      <c r="S132" s="97"/>
      <c r="T132" s="53"/>
      <c r="U132" s="89"/>
      <c r="V132" s="98"/>
      <c r="W132" s="107"/>
      <c r="X132" s="81" t="str">
        <f>IFERROR(VLOOKUP(I132,Lists!A$4:B$11,2,FALSE),"")</f>
        <v/>
      </c>
      <c r="Y132" s="81" t="str">
        <f>IFERROR(VLOOKUP(#REF!,Lists!A$12:B$45,2,FALSE),"")</f>
        <v/>
      </c>
      <c r="Z132" s="85" t="str">
        <f t="shared" si="16"/>
        <v/>
      </c>
      <c r="AA132" s="95" t="str">
        <f t="shared" si="17"/>
        <v/>
      </c>
      <c r="AB132" s="95" t="str">
        <f>IF(L132&lt;&gt;0,IF(R132="Yes",IF(#REF!="","P",""),""),"")</f>
        <v/>
      </c>
      <c r="AC132" s="95" t="str">
        <f t="shared" si="18"/>
        <v/>
      </c>
      <c r="AD132" s="95" t="str">
        <f t="shared" si="19"/>
        <v/>
      </c>
      <c r="AE132" s="95" t="str">
        <f t="shared" si="20"/>
        <v/>
      </c>
      <c r="BN132" s="69" t="str">
        <f t="shared" si="21"/>
        <v/>
      </c>
      <c r="BO132" s="69" t="str">
        <f t="shared" si="22"/>
        <v/>
      </c>
      <c r="BP132" s="69" t="str">
        <f t="shared" si="23"/>
        <v/>
      </c>
      <c r="BQ132" s="69" t="str">
        <f t="shared" si="24"/>
        <v/>
      </c>
      <c r="BT132" s="69" t="str">
        <f t="shared" si="25"/>
        <v/>
      </c>
      <c r="CX132" s="39" t="str">
        <f t="shared" si="28"/>
        <v/>
      </c>
    </row>
    <row r="133" spans="1:102" ht="20.100000000000001" customHeight="1" x14ac:dyDescent="0.25">
      <c r="A133" s="85">
        <f>ROW()</f>
        <v>133</v>
      </c>
      <c r="B133" s="129" t="str">
        <f t="shared" si="26"/>
        <v/>
      </c>
      <c r="C133" s="129" t="str">
        <f t="shared" si="15"/>
        <v/>
      </c>
      <c r="D133" s="129" t="str">
        <f>IF(C133="","",COUNTIFS(C$11:C133,"&gt;0"))</f>
        <v/>
      </c>
      <c r="E133" s="53"/>
      <c r="F133" s="54"/>
      <c r="G133" s="54"/>
      <c r="H133" s="53"/>
      <c r="I133" s="168"/>
      <c r="J133" s="64"/>
      <c r="K133" s="261"/>
      <c r="L133" s="259">
        <v>0</v>
      </c>
      <c r="M133" s="171" t="str">
        <f>IFERROR(VLOOKUP(J133,Lists!J$4:K$725,2,FALSE),"")</f>
        <v/>
      </c>
      <c r="N133" s="66" t="str">
        <f>IFERROR(VLOOKUP(J133,Lists!J$4:L$725,3,FALSE),"")</f>
        <v/>
      </c>
      <c r="O133" s="67" t="str">
        <f t="shared" si="27"/>
        <v/>
      </c>
      <c r="P133" s="62"/>
      <c r="Q133" s="169"/>
      <c r="R133" s="89"/>
      <c r="S133" s="97"/>
      <c r="T133" s="53"/>
      <c r="U133" s="89"/>
      <c r="V133" s="98"/>
      <c r="W133" s="107"/>
      <c r="X133" s="81" t="str">
        <f>IFERROR(VLOOKUP(I133,Lists!A$4:B$11,2,FALSE),"")</f>
        <v/>
      </c>
      <c r="Y133" s="81" t="str">
        <f>IFERROR(VLOOKUP(#REF!,Lists!A$12:B$45,2,FALSE),"")</f>
        <v/>
      </c>
      <c r="Z133" s="85" t="str">
        <f t="shared" si="16"/>
        <v/>
      </c>
      <c r="AA133" s="95" t="str">
        <f t="shared" si="17"/>
        <v/>
      </c>
      <c r="AB133" s="95" t="str">
        <f>IF(L133&lt;&gt;0,IF(R133="Yes",IF(#REF!="","P",""),""),"")</f>
        <v/>
      </c>
      <c r="AC133" s="95" t="str">
        <f t="shared" si="18"/>
        <v/>
      </c>
      <c r="AD133" s="95" t="str">
        <f t="shared" si="19"/>
        <v/>
      </c>
      <c r="AE133" s="95" t="str">
        <f t="shared" si="20"/>
        <v/>
      </c>
      <c r="BN133" s="69" t="str">
        <f t="shared" si="21"/>
        <v/>
      </c>
      <c r="BO133" s="69" t="str">
        <f t="shared" si="22"/>
        <v/>
      </c>
      <c r="BP133" s="69" t="str">
        <f t="shared" si="23"/>
        <v/>
      </c>
      <c r="BQ133" s="69" t="str">
        <f t="shared" si="24"/>
        <v/>
      </c>
      <c r="BT133" s="69" t="str">
        <f t="shared" si="25"/>
        <v/>
      </c>
      <c r="CX133" s="39" t="str">
        <f t="shared" si="28"/>
        <v/>
      </c>
    </row>
    <row r="134" spans="1:102" ht="20.100000000000001" customHeight="1" x14ac:dyDescent="0.25">
      <c r="A134" s="85">
        <f>ROW()</f>
        <v>134</v>
      </c>
      <c r="B134" s="129" t="str">
        <f t="shared" si="26"/>
        <v/>
      </c>
      <c r="C134" s="129" t="str">
        <f t="shared" si="15"/>
        <v/>
      </c>
      <c r="D134" s="129" t="str">
        <f>IF(C134="","",COUNTIFS(C$11:C134,"&gt;0"))</f>
        <v/>
      </c>
      <c r="E134" s="53"/>
      <c r="F134" s="54"/>
      <c r="G134" s="54"/>
      <c r="H134" s="53"/>
      <c r="I134" s="168"/>
      <c r="J134" s="64"/>
      <c r="K134" s="261"/>
      <c r="L134" s="259">
        <v>0</v>
      </c>
      <c r="M134" s="171" t="str">
        <f>IFERROR(VLOOKUP(J134,Lists!J$4:K$725,2,FALSE),"")</f>
        <v/>
      </c>
      <c r="N134" s="66" t="str">
        <f>IFERROR(VLOOKUP(J134,Lists!J$4:L$725,3,FALSE),"")</f>
        <v/>
      </c>
      <c r="O134" s="67" t="str">
        <f t="shared" si="27"/>
        <v/>
      </c>
      <c r="P134" s="62"/>
      <c r="Q134" s="169"/>
      <c r="R134" s="89"/>
      <c r="S134" s="97"/>
      <c r="T134" s="53"/>
      <c r="U134" s="89"/>
      <c r="V134" s="98"/>
      <c r="W134" s="107"/>
      <c r="X134" s="81" t="str">
        <f>IFERROR(VLOOKUP(I134,Lists!A$4:B$11,2,FALSE),"")</f>
        <v/>
      </c>
      <c r="Y134" s="81" t="str">
        <f>IFERROR(VLOOKUP(#REF!,Lists!A$12:B$45,2,FALSE),"")</f>
        <v/>
      </c>
      <c r="Z134" s="85" t="str">
        <f t="shared" si="16"/>
        <v/>
      </c>
      <c r="AA134" s="95" t="str">
        <f t="shared" si="17"/>
        <v/>
      </c>
      <c r="AB134" s="95" t="str">
        <f>IF(L134&lt;&gt;0,IF(R134="Yes",IF(#REF!="","P",""),""),"")</f>
        <v/>
      </c>
      <c r="AC134" s="95" t="str">
        <f t="shared" si="18"/>
        <v/>
      </c>
      <c r="AD134" s="95" t="str">
        <f t="shared" si="19"/>
        <v/>
      </c>
      <c r="AE134" s="95" t="str">
        <f t="shared" si="20"/>
        <v/>
      </c>
      <c r="BN134" s="69" t="str">
        <f t="shared" si="21"/>
        <v/>
      </c>
      <c r="BO134" s="69" t="str">
        <f t="shared" si="22"/>
        <v/>
      </c>
      <c r="BP134" s="69" t="str">
        <f t="shared" si="23"/>
        <v/>
      </c>
      <c r="BQ134" s="69" t="str">
        <f t="shared" si="24"/>
        <v/>
      </c>
      <c r="BT134" s="69" t="str">
        <f t="shared" si="25"/>
        <v/>
      </c>
      <c r="CX134" s="39" t="str">
        <f t="shared" si="28"/>
        <v/>
      </c>
    </row>
    <row r="135" spans="1:102" ht="20.100000000000001" customHeight="1" x14ac:dyDescent="0.25">
      <c r="A135" s="85">
        <f>ROW()</f>
        <v>135</v>
      </c>
      <c r="B135" s="129" t="str">
        <f t="shared" si="26"/>
        <v/>
      </c>
      <c r="C135" s="129" t="str">
        <f t="shared" si="15"/>
        <v/>
      </c>
      <c r="D135" s="129" t="str">
        <f>IF(C135="","",COUNTIFS(C$11:C135,"&gt;0"))</f>
        <v/>
      </c>
      <c r="E135" s="53"/>
      <c r="F135" s="54"/>
      <c r="G135" s="54"/>
      <c r="H135" s="53"/>
      <c r="I135" s="168"/>
      <c r="J135" s="64"/>
      <c r="K135" s="261"/>
      <c r="L135" s="259">
        <v>0</v>
      </c>
      <c r="M135" s="171" t="str">
        <f>IFERROR(VLOOKUP(J135,Lists!J$4:K$725,2,FALSE),"")</f>
        <v/>
      </c>
      <c r="N135" s="66" t="str">
        <f>IFERROR(VLOOKUP(J135,Lists!J$4:L$725,3,FALSE),"")</f>
        <v/>
      </c>
      <c r="O135" s="67" t="str">
        <f t="shared" si="27"/>
        <v/>
      </c>
      <c r="P135" s="62"/>
      <c r="Q135" s="169"/>
      <c r="R135" s="89"/>
      <c r="S135" s="97"/>
      <c r="T135" s="53"/>
      <c r="U135" s="89"/>
      <c r="V135" s="98"/>
      <c r="W135" s="107"/>
      <c r="X135" s="81" t="str">
        <f>IFERROR(VLOOKUP(I135,Lists!A$4:B$11,2,FALSE),"")</f>
        <v/>
      </c>
      <c r="Y135" s="81" t="str">
        <f>IFERROR(VLOOKUP(#REF!,Lists!A$12:B$45,2,FALSE),"")</f>
        <v/>
      </c>
      <c r="Z135" s="85" t="str">
        <f t="shared" si="16"/>
        <v/>
      </c>
      <c r="AA135" s="95" t="str">
        <f t="shared" si="17"/>
        <v/>
      </c>
      <c r="AB135" s="95" t="str">
        <f>IF(L135&lt;&gt;0,IF(R135="Yes",IF(#REF!="","P",""),""),"")</f>
        <v/>
      </c>
      <c r="AC135" s="95" t="str">
        <f t="shared" si="18"/>
        <v/>
      </c>
      <c r="AD135" s="95" t="str">
        <f t="shared" si="19"/>
        <v/>
      </c>
      <c r="AE135" s="95" t="str">
        <f t="shared" si="20"/>
        <v/>
      </c>
      <c r="BN135" s="69" t="str">
        <f t="shared" si="21"/>
        <v/>
      </c>
      <c r="BO135" s="69" t="str">
        <f t="shared" si="22"/>
        <v/>
      </c>
      <c r="BP135" s="69" t="str">
        <f t="shared" si="23"/>
        <v/>
      </c>
      <c r="BQ135" s="69" t="str">
        <f t="shared" si="24"/>
        <v/>
      </c>
      <c r="BT135" s="69" t="str">
        <f t="shared" si="25"/>
        <v/>
      </c>
      <c r="CX135" s="39" t="str">
        <f t="shared" si="28"/>
        <v/>
      </c>
    </row>
    <row r="136" spans="1:102" ht="20.100000000000001" customHeight="1" x14ac:dyDescent="0.25">
      <c r="A136" s="85">
        <f>ROW()</f>
        <v>136</v>
      </c>
      <c r="B136" s="129" t="str">
        <f t="shared" si="26"/>
        <v/>
      </c>
      <c r="C136" s="129" t="str">
        <f t="shared" si="15"/>
        <v/>
      </c>
      <c r="D136" s="129" t="str">
        <f>IF(C136="","",COUNTIFS(C$11:C136,"&gt;0"))</f>
        <v/>
      </c>
      <c r="E136" s="53"/>
      <c r="F136" s="54"/>
      <c r="G136" s="54"/>
      <c r="H136" s="53"/>
      <c r="I136" s="168"/>
      <c r="J136" s="64"/>
      <c r="K136" s="261"/>
      <c r="L136" s="259">
        <v>0</v>
      </c>
      <c r="M136" s="171" t="str">
        <f>IFERROR(VLOOKUP(J136,Lists!J$4:K$725,2,FALSE),"")</f>
        <v/>
      </c>
      <c r="N136" s="66" t="str">
        <f>IFERROR(VLOOKUP(J136,Lists!J$4:L$725,3,FALSE),"")</f>
        <v/>
      </c>
      <c r="O136" s="67" t="str">
        <f t="shared" si="27"/>
        <v/>
      </c>
      <c r="P136" s="62"/>
      <c r="Q136" s="169"/>
      <c r="R136" s="89"/>
      <c r="S136" s="97"/>
      <c r="T136" s="53"/>
      <c r="U136" s="89"/>
      <c r="V136" s="98"/>
      <c r="W136" s="107"/>
      <c r="X136" s="81" t="str">
        <f>IFERROR(VLOOKUP(I136,Lists!A$4:B$11,2,FALSE),"")</f>
        <v/>
      </c>
      <c r="Y136" s="81" t="str">
        <f>IFERROR(VLOOKUP(#REF!,Lists!A$12:B$45,2,FALSE),"")</f>
        <v/>
      </c>
      <c r="Z136" s="85" t="str">
        <f t="shared" si="16"/>
        <v/>
      </c>
      <c r="AA136" s="95" t="str">
        <f t="shared" si="17"/>
        <v/>
      </c>
      <c r="AB136" s="95" t="str">
        <f>IF(L136&lt;&gt;0,IF(R136="Yes",IF(#REF!="","P",""),""),"")</f>
        <v/>
      </c>
      <c r="AC136" s="95" t="str">
        <f t="shared" si="18"/>
        <v/>
      </c>
      <c r="AD136" s="95" t="str">
        <f t="shared" si="19"/>
        <v/>
      </c>
      <c r="AE136" s="95" t="str">
        <f t="shared" si="20"/>
        <v/>
      </c>
      <c r="BN136" s="69" t="str">
        <f t="shared" si="21"/>
        <v/>
      </c>
      <c r="BO136" s="69" t="str">
        <f t="shared" si="22"/>
        <v/>
      </c>
      <c r="BP136" s="69" t="str">
        <f t="shared" si="23"/>
        <v/>
      </c>
      <c r="BQ136" s="69" t="str">
        <f t="shared" si="24"/>
        <v/>
      </c>
      <c r="BT136" s="69" t="str">
        <f t="shared" si="25"/>
        <v/>
      </c>
      <c r="CX136" s="39" t="str">
        <f t="shared" si="28"/>
        <v/>
      </c>
    </row>
    <row r="137" spans="1:102" ht="20.100000000000001" customHeight="1" x14ac:dyDescent="0.25">
      <c r="A137" s="85">
        <f>ROW()</f>
        <v>137</v>
      </c>
      <c r="B137" s="129" t="str">
        <f t="shared" si="26"/>
        <v/>
      </c>
      <c r="C137" s="129" t="str">
        <f t="shared" si="15"/>
        <v/>
      </c>
      <c r="D137" s="129" t="str">
        <f>IF(C137="","",COUNTIFS(C$11:C137,"&gt;0"))</f>
        <v/>
      </c>
      <c r="E137" s="53"/>
      <c r="F137" s="54"/>
      <c r="G137" s="54"/>
      <c r="H137" s="53"/>
      <c r="I137" s="168"/>
      <c r="J137" s="64"/>
      <c r="K137" s="261"/>
      <c r="L137" s="259">
        <v>0</v>
      </c>
      <c r="M137" s="171" t="str">
        <f>IFERROR(VLOOKUP(J137,Lists!J$4:K$725,2,FALSE),"")</f>
        <v/>
      </c>
      <c r="N137" s="66" t="str">
        <f>IFERROR(VLOOKUP(J137,Lists!J$4:L$725,3,FALSE),"")</f>
        <v/>
      </c>
      <c r="O137" s="67" t="str">
        <f t="shared" si="27"/>
        <v/>
      </c>
      <c r="P137" s="62"/>
      <c r="Q137" s="169"/>
      <c r="R137" s="89"/>
      <c r="S137" s="97"/>
      <c r="T137" s="53"/>
      <c r="U137" s="89"/>
      <c r="V137" s="98"/>
      <c r="W137" s="107"/>
      <c r="X137" s="81" t="str">
        <f>IFERROR(VLOOKUP(I137,Lists!A$4:B$11,2,FALSE),"")</f>
        <v/>
      </c>
      <c r="Y137" s="81" t="str">
        <f>IFERROR(VLOOKUP(#REF!,Lists!A$12:B$45,2,FALSE),"")</f>
        <v/>
      </c>
      <c r="Z137" s="85" t="str">
        <f t="shared" si="16"/>
        <v/>
      </c>
      <c r="AA137" s="95" t="str">
        <f t="shared" si="17"/>
        <v/>
      </c>
      <c r="AB137" s="95" t="str">
        <f>IF(L137&lt;&gt;0,IF(R137="Yes",IF(#REF!="","P",""),""),"")</f>
        <v/>
      </c>
      <c r="AC137" s="95" t="str">
        <f t="shared" si="18"/>
        <v/>
      </c>
      <c r="AD137" s="95" t="str">
        <f t="shared" si="19"/>
        <v/>
      </c>
      <c r="AE137" s="95" t="str">
        <f t="shared" si="20"/>
        <v/>
      </c>
      <c r="BN137" s="69" t="str">
        <f t="shared" si="21"/>
        <v/>
      </c>
      <c r="BO137" s="69" t="str">
        <f t="shared" si="22"/>
        <v/>
      </c>
      <c r="BP137" s="69" t="str">
        <f t="shared" si="23"/>
        <v/>
      </c>
      <c r="BQ137" s="69" t="str">
        <f t="shared" si="24"/>
        <v/>
      </c>
      <c r="BT137" s="69" t="str">
        <f t="shared" si="25"/>
        <v/>
      </c>
      <c r="CX137" s="39" t="str">
        <f t="shared" si="28"/>
        <v/>
      </c>
    </row>
    <row r="138" spans="1:102" ht="20.100000000000001" customHeight="1" x14ac:dyDescent="0.25">
      <c r="A138" s="85">
        <f>ROW()</f>
        <v>138</v>
      </c>
      <c r="B138" s="129" t="str">
        <f t="shared" si="26"/>
        <v/>
      </c>
      <c r="C138" s="129" t="str">
        <f t="shared" si="15"/>
        <v/>
      </c>
      <c r="D138" s="129" t="str">
        <f>IF(C138="","",COUNTIFS(C$11:C138,"&gt;0"))</f>
        <v/>
      </c>
      <c r="E138" s="53"/>
      <c r="F138" s="54"/>
      <c r="G138" s="54"/>
      <c r="H138" s="53"/>
      <c r="I138" s="168"/>
      <c r="J138" s="64"/>
      <c r="K138" s="261"/>
      <c r="L138" s="259">
        <v>0</v>
      </c>
      <c r="M138" s="171" t="str">
        <f>IFERROR(VLOOKUP(J138,Lists!J$4:K$725,2,FALSE),"")</f>
        <v/>
      </c>
      <c r="N138" s="66" t="str">
        <f>IFERROR(VLOOKUP(J138,Lists!J$4:L$725,3,FALSE),"")</f>
        <v/>
      </c>
      <c r="O138" s="67" t="str">
        <f t="shared" si="27"/>
        <v/>
      </c>
      <c r="P138" s="62"/>
      <c r="Q138" s="169"/>
      <c r="R138" s="89"/>
      <c r="S138" s="97"/>
      <c r="T138" s="53"/>
      <c r="U138" s="89"/>
      <c r="V138" s="98"/>
      <c r="W138" s="107"/>
      <c r="X138" s="81" t="str">
        <f>IFERROR(VLOOKUP(I138,Lists!A$4:B$11,2,FALSE),"")</f>
        <v/>
      </c>
      <c r="Y138" s="81" t="str">
        <f>IFERROR(VLOOKUP(#REF!,Lists!A$12:B$45,2,FALSE),"")</f>
        <v/>
      </c>
      <c r="Z138" s="85" t="str">
        <f t="shared" si="16"/>
        <v/>
      </c>
      <c r="AA138" s="95" t="str">
        <f t="shared" si="17"/>
        <v/>
      </c>
      <c r="AB138" s="95" t="str">
        <f>IF(L138&lt;&gt;0,IF(R138="Yes",IF(#REF!="","P",""),""),"")</f>
        <v/>
      </c>
      <c r="AC138" s="95" t="str">
        <f t="shared" si="18"/>
        <v/>
      </c>
      <c r="AD138" s="95" t="str">
        <f t="shared" si="19"/>
        <v/>
      </c>
      <c r="AE138" s="95" t="str">
        <f t="shared" si="20"/>
        <v/>
      </c>
      <c r="AR138" s="78"/>
      <c r="BN138" s="69" t="str">
        <f t="shared" si="21"/>
        <v/>
      </c>
      <c r="BO138" s="69" t="str">
        <f t="shared" si="22"/>
        <v/>
      </c>
      <c r="BP138" s="69" t="str">
        <f t="shared" si="23"/>
        <v/>
      </c>
      <c r="BQ138" s="69" t="str">
        <f t="shared" si="24"/>
        <v/>
      </c>
      <c r="BT138" s="69" t="str">
        <f t="shared" si="25"/>
        <v/>
      </c>
      <c r="CX138" s="39" t="str">
        <f t="shared" si="28"/>
        <v/>
      </c>
    </row>
    <row r="139" spans="1:102" ht="20.100000000000001" customHeight="1" x14ac:dyDescent="0.25">
      <c r="A139" s="85">
        <f>ROW()</f>
        <v>139</v>
      </c>
      <c r="B139" s="129" t="str">
        <f t="shared" si="26"/>
        <v/>
      </c>
      <c r="C139" s="129" t="str">
        <f t="shared" ref="C139:C202" si="29">IF(R139="Yes",B139,"")</f>
        <v/>
      </c>
      <c r="D139" s="129" t="str">
        <f>IF(C139="","",COUNTIFS(C$11:C139,"&gt;0"))</f>
        <v/>
      </c>
      <c r="E139" s="53"/>
      <c r="F139" s="54"/>
      <c r="G139" s="54"/>
      <c r="H139" s="53"/>
      <c r="I139" s="168"/>
      <c r="J139" s="64"/>
      <c r="K139" s="261"/>
      <c r="L139" s="259">
        <v>0</v>
      </c>
      <c r="M139" s="171" t="str">
        <f>IFERROR(VLOOKUP(J139,Lists!J$4:K$725,2,FALSE),"")</f>
        <v/>
      </c>
      <c r="N139" s="66" t="str">
        <f>IFERROR(VLOOKUP(J139,Lists!J$4:L$725,3,FALSE),"")</f>
        <v/>
      </c>
      <c r="O139" s="67" t="str">
        <f t="shared" si="27"/>
        <v/>
      </c>
      <c r="P139" s="62"/>
      <c r="Q139" s="169"/>
      <c r="R139" s="89"/>
      <c r="S139" s="97"/>
      <c r="T139" s="53"/>
      <c r="U139" s="89"/>
      <c r="V139" s="98"/>
      <c r="W139" s="107"/>
      <c r="X139" s="81" t="str">
        <f>IFERROR(VLOOKUP(I139,Lists!A$4:B$11,2,FALSE),"")</f>
        <v/>
      </c>
      <c r="Y139" s="81" t="str">
        <f>IFERROR(VLOOKUP(#REF!,Lists!A$12:B$45,2,FALSE),"")</f>
        <v/>
      </c>
      <c r="Z139" s="85" t="str">
        <f t="shared" ref="Z139:Z202" si="30">IF(L139&lt;&gt;0,IF(P139="","P",""),"")</f>
        <v/>
      </c>
      <c r="AA139" s="95" t="str">
        <f t="shared" ref="AA139:AA202" si="31">IF(L139&lt;&gt;0,IF(P139&lt;&gt;0,IF(R139="","P",""),"P"),"")</f>
        <v/>
      </c>
      <c r="AB139" s="95" t="str">
        <f>IF(L139&lt;&gt;0,IF(R139="Yes",IF(#REF!="","P",""),""),"")</f>
        <v/>
      </c>
      <c r="AC139" s="95" t="str">
        <f t="shared" ref="AC139:AC202" si="32">IF(L139&lt;&gt;0,IF(R139="Yes",IF(S139="","P",""),""),"")</f>
        <v/>
      </c>
      <c r="AD139" s="95" t="str">
        <f t="shared" ref="AD139:AD202" si="33">IF(L139&lt;&gt;0,IF(R139="Yes",IF(U139="","P",""),""),"")</f>
        <v/>
      </c>
      <c r="AE139" s="95" t="str">
        <f t="shared" ref="AE139:AE202" si="34">IF(L139&lt;&gt;0,IF(S139="No - Never began",IF(T139="","P",""),""),"")</f>
        <v/>
      </c>
      <c r="AR139" s="78"/>
      <c r="BN139" s="69" t="str">
        <f t="shared" ref="BN139:BN202" si="35">IF($P139&gt;0,IF(E139="","P",""),"")</f>
        <v/>
      </c>
      <c r="BO139" s="69" t="str">
        <f t="shared" ref="BO139:BO202" si="36">IF($P139&gt;0,IF(F139="","P",""),"")</f>
        <v/>
      </c>
      <c r="BP139" s="69" t="str">
        <f t="shared" ref="BP139:BP202" si="37">IF($P139&gt;0,IF(G139="","P",""),"")</f>
        <v/>
      </c>
      <c r="BQ139" s="69" t="str">
        <f t="shared" ref="BQ139:BQ202" si="38">IF($P139&gt;0,IF(H139="","P",""),"")</f>
        <v/>
      </c>
      <c r="BT139" s="69" t="str">
        <f t="shared" ref="BT139:BT202" si="39">IF($P139&gt;0,IF(L139=0,"P",""),"")</f>
        <v/>
      </c>
      <c r="CX139" s="39" t="str">
        <f t="shared" si="28"/>
        <v/>
      </c>
    </row>
    <row r="140" spans="1:102" ht="20.100000000000001" customHeight="1" x14ac:dyDescent="0.25">
      <c r="A140" s="85">
        <f>ROW()</f>
        <v>140</v>
      </c>
      <c r="B140" s="129" t="str">
        <f t="shared" ref="B140:B203" si="40">IF(H140&gt;0,IF(H140&amp;J140=H139&amp;J139,B139,B139+1),"")</f>
        <v/>
      </c>
      <c r="C140" s="129" t="str">
        <f t="shared" si="29"/>
        <v/>
      </c>
      <c r="D140" s="129" t="str">
        <f>IF(C140="","",COUNTIFS(C$11:C140,"&gt;0"))</f>
        <v/>
      </c>
      <c r="E140" s="53"/>
      <c r="F140" s="54"/>
      <c r="G140" s="54"/>
      <c r="H140" s="53"/>
      <c r="I140" s="168"/>
      <c r="J140" s="64"/>
      <c r="K140" s="261"/>
      <c r="L140" s="259">
        <v>0</v>
      </c>
      <c r="M140" s="171" t="str">
        <f>IFERROR(VLOOKUP(J140,Lists!J$4:K$725,2,FALSE),"")</f>
        <v/>
      </c>
      <c r="N140" s="66" t="str">
        <f>IFERROR(VLOOKUP(J140,Lists!J$4:L$725,3,FALSE),"")</f>
        <v/>
      </c>
      <c r="O140" s="67" t="str">
        <f t="shared" ref="O140:O203" si="41">IF(L140&gt;0,L140*M140,"")</f>
        <v/>
      </c>
      <c r="P140" s="62"/>
      <c r="Q140" s="169"/>
      <c r="R140" s="89"/>
      <c r="S140" s="97"/>
      <c r="T140" s="53"/>
      <c r="U140" s="89"/>
      <c r="V140" s="98"/>
      <c r="W140" s="107"/>
      <c r="X140" s="81" t="str">
        <f>IFERROR(VLOOKUP(I140,Lists!A$4:B$11,2,FALSE),"")</f>
        <v/>
      </c>
      <c r="Y140" s="81" t="str">
        <f>IFERROR(VLOOKUP(#REF!,Lists!A$12:B$45,2,FALSE),"")</f>
        <v/>
      </c>
      <c r="Z140" s="85" t="str">
        <f t="shared" si="30"/>
        <v/>
      </c>
      <c r="AA140" s="95" t="str">
        <f t="shared" si="31"/>
        <v/>
      </c>
      <c r="AB140" s="95" t="str">
        <f>IF(L140&lt;&gt;0,IF(R140="Yes",IF(#REF!="","P",""),""),"")</f>
        <v/>
      </c>
      <c r="AC140" s="95" t="str">
        <f t="shared" si="32"/>
        <v/>
      </c>
      <c r="AD140" s="95" t="str">
        <f t="shared" si="33"/>
        <v/>
      </c>
      <c r="AE140" s="95" t="str">
        <f t="shared" si="34"/>
        <v/>
      </c>
      <c r="AR140" s="78"/>
      <c r="BN140" s="69" t="str">
        <f t="shared" si="35"/>
        <v/>
      </c>
      <c r="BO140" s="69" t="str">
        <f t="shared" si="36"/>
        <v/>
      </c>
      <c r="BP140" s="69" t="str">
        <f t="shared" si="37"/>
        <v/>
      </c>
      <c r="BQ140" s="69" t="str">
        <f t="shared" si="38"/>
        <v/>
      </c>
      <c r="BT140" s="69" t="str">
        <f t="shared" si="39"/>
        <v/>
      </c>
      <c r="CX140" s="39" t="str">
        <f t="shared" ref="CX140:CX203" si="42">IF(L140&lt;&gt;0,IF(P140="","P",""),"")</f>
        <v/>
      </c>
    </row>
    <row r="141" spans="1:102" ht="20.100000000000001" customHeight="1" x14ac:dyDescent="0.25">
      <c r="A141" s="85">
        <f>ROW()</f>
        <v>141</v>
      </c>
      <c r="B141" s="129" t="str">
        <f t="shared" si="40"/>
        <v/>
      </c>
      <c r="C141" s="129" t="str">
        <f t="shared" si="29"/>
        <v/>
      </c>
      <c r="D141" s="129" t="str">
        <f>IF(C141="","",COUNTIFS(C$11:C141,"&gt;0"))</f>
        <v/>
      </c>
      <c r="E141" s="53"/>
      <c r="F141" s="54"/>
      <c r="G141" s="54"/>
      <c r="H141" s="53"/>
      <c r="I141" s="168"/>
      <c r="J141" s="64"/>
      <c r="K141" s="261"/>
      <c r="L141" s="259">
        <v>0</v>
      </c>
      <c r="M141" s="171" t="str">
        <f>IFERROR(VLOOKUP(J141,Lists!J$4:K$725,2,FALSE),"")</f>
        <v/>
      </c>
      <c r="N141" s="66" t="str">
        <f>IFERROR(VLOOKUP(J141,Lists!J$4:L$725,3,FALSE),"")</f>
        <v/>
      </c>
      <c r="O141" s="67" t="str">
        <f t="shared" si="41"/>
        <v/>
      </c>
      <c r="P141" s="62"/>
      <c r="Q141" s="169"/>
      <c r="R141" s="89"/>
      <c r="S141" s="97"/>
      <c r="T141" s="53"/>
      <c r="U141" s="89"/>
      <c r="V141" s="98"/>
      <c r="W141" s="107"/>
      <c r="X141" s="81" t="str">
        <f>IFERROR(VLOOKUP(I141,Lists!A$4:B$11,2,FALSE),"")</f>
        <v/>
      </c>
      <c r="Y141" s="81" t="str">
        <f>IFERROR(VLOOKUP(#REF!,Lists!A$12:B$45,2,FALSE),"")</f>
        <v/>
      </c>
      <c r="Z141" s="85" t="str">
        <f t="shared" si="30"/>
        <v/>
      </c>
      <c r="AA141" s="95" t="str">
        <f t="shared" si="31"/>
        <v/>
      </c>
      <c r="AB141" s="95" t="str">
        <f>IF(L141&lt;&gt;0,IF(R141="Yes",IF(#REF!="","P",""),""),"")</f>
        <v/>
      </c>
      <c r="AC141" s="95" t="str">
        <f t="shared" si="32"/>
        <v/>
      </c>
      <c r="AD141" s="95" t="str">
        <f t="shared" si="33"/>
        <v/>
      </c>
      <c r="AE141" s="95" t="str">
        <f t="shared" si="34"/>
        <v/>
      </c>
      <c r="AR141" s="78"/>
      <c r="BN141" s="69" t="str">
        <f t="shared" si="35"/>
        <v/>
      </c>
      <c r="BO141" s="69" t="str">
        <f t="shared" si="36"/>
        <v/>
      </c>
      <c r="BP141" s="69" t="str">
        <f t="shared" si="37"/>
        <v/>
      </c>
      <c r="BQ141" s="69" t="str">
        <f t="shared" si="38"/>
        <v/>
      </c>
      <c r="BT141" s="69" t="str">
        <f t="shared" si="39"/>
        <v/>
      </c>
      <c r="CX141" s="39" t="str">
        <f t="shared" si="42"/>
        <v/>
      </c>
    </row>
    <row r="142" spans="1:102" ht="20.100000000000001" customHeight="1" x14ac:dyDescent="0.25">
      <c r="A142" s="85">
        <f>ROW()</f>
        <v>142</v>
      </c>
      <c r="B142" s="129" t="str">
        <f t="shared" si="40"/>
        <v/>
      </c>
      <c r="C142" s="129" t="str">
        <f t="shared" si="29"/>
        <v/>
      </c>
      <c r="D142" s="129" t="str">
        <f>IF(C142="","",COUNTIFS(C$11:C142,"&gt;0"))</f>
        <v/>
      </c>
      <c r="E142" s="53"/>
      <c r="F142" s="54"/>
      <c r="G142" s="54"/>
      <c r="H142" s="53"/>
      <c r="I142" s="168"/>
      <c r="J142" s="64"/>
      <c r="K142" s="261"/>
      <c r="L142" s="259">
        <v>0</v>
      </c>
      <c r="M142" s="171" t="str">
        <f>IFERROR(VLOOKUP(J142,Lists!J$4:K$725,2,FALSE),"")</f>
        <v/>
      </c>
      <c r="N142" s="66" t="str">
        <f>IFERROR(VLOOKUP(J142,Lists!J$4:L$725,3,FALSE),"")</f>
        <v/>
      </c>
      <c r="O142" s="67" t="str">
        <f t="shared" si="41"/>
        <v/>
      </c>
      <c r="P142" s="62"/>
      <c r="Q142" s="169"/>
      <c r="R142" s="89"/>
      <c r="S142" s="97"/>
      <c r="T142" s="53"/>
      <c r="U142" s="89"/>
      <c r="V142" s="98"/>
      <c r="W142" s="107"/>
      <c r="X142" s="81" t="str">
        <f>IFERROR(VLOOKUP(I142,Lists!A$4:B$11,2,FALSE),"")</f>
        <v/>
      </c>
      <c r="Y142" s="81" t="str">
        <f>IFERROR(VLOOKUP(#REF!,Lists!A$12:B$45,2,FALSE),"")</f>
        <v/>
      </c>
      <c r="Z142" s="85" t="str">
        <f t="shared" si="30"/>
        <v/>
      </c>
      <c r="AA142" s="95" t="str">
        <f t="shared" si="31"/>
        <v/>
      </c>
      <c r="AB142" s="95" t="str">
        <f>IF(L142&lt;&gt;0,IF(R142="Yes",IF(#REF!="","P",""),""),"")</f>
        <v/>
      </c>
      <c r="AC142" s="95" t="str">
        <f t="shared" si="32"/>
        <v/>
      </c>
      <c r="AD142" s="95" t="str">
        <f t="shared" si="33"/>
        <v/>
      </c>
      <c r="AE142" s="95" t="str">
        <f t="shared" si="34"/>
        <v/>
      </c>
      <c r="AR142" s="78"/>
      <c r="BN142" s="69" t="str">
        <f t="shared" si="35"/>
        <v/>
      </c>
      <c r="BO142" s="69" t="str">
        <f t="shared" si="36"/>
        <v/>
      </c>
      <c r="BP142" s="69" t="str">
        <f t="shared" si="37"/>
        <v/>
      </c>
      <c r="BQ142" s="69" t="str">
        <f t="shared" si="38"/>
        <v/>
      </c>
      <c r="BT142" s="69" t="str">
        <f t="shared" si="39"/>
        <v/>
      </c>
      <c r="CX142" s="39" t="str">
        <f t="shared" si="42"/>
        <v/>
      </c>
    </row>
    <row r="143" spans="1:102" ht="20.100000000000001" customHeight="1" x14ac:dyDescent="0.25">
      <c r="A143" s="85">
        <f>ROW()</f>
        <v>143</v>
      </c>
      <c r="B143" s="129" t="str">
        <f t="shared" si="40"/>
        <v/>
      </c>
      <c r="C143" s="129" t="str">
        <f t="shared" si="29"/>
        <v/>
      </c>
      <c r="D143" s="129" t="str">
        <f>IF(C143="","",COUNTIFS(C$11:C143,"&gt;0"))</f>
        <v/>
      </c>
      <c r="E143" s="53"/>
      <c r="F143" s="54"/>
      <c r="G143" s="54"/>
      <c r="H143" s="53"/>
      <c r="I143" s="168"/>
      <c r="J143" s="64"/>
      <c r="K143" s="261"/>
      <c r="L143" s="259">
        <v>0</v>
      </c>
      <c r="M143" s="171" t="str">
        <f>IFERROR(VLOOKUP(J143,Lists!J$4:K$725,2,FALSE),"")</f>
        <v/>
      </c>
      <c r="N143" s="66" t="str">
        <f>IFERROR(VLOOKUP(J143,Lists!J$4:L$725,3,FALSE),"")</f>
        <v/>
      </c>
      <c r="O143" s="67" t="str">
        <f t="shared" si="41"/>
        <v/>
      </c>
      <c r="P143" s="62"/>
      <c r="Q143" s="169"/>
      <c r="R143" s="89"/>
      <c r="S143" s="97"/>
      <c r="T143" s="53"/>
      <c r="U143" s="89"/>
      <c r="V143" s="98"/>
      <c r="W143" s="107"/>
      <c r="X143" s="81" t="str">
        <f>IFERROR(VLOOKUP(I143,Lists!A$4:B$11,2,FALSE),"")</f>
        <v/>
      </c>
      <c r="Y143" s="81" t="str">
        <f>IFERROR(VLOOKUP(#REF!,Lists!A$12:B$45,2,FALSE),"")</f>
        <v/>
      </c>
      <c r="Z143" s="85" t="str">
        <f t="shared" si="30"/>
        <v/>
      </c>
      <c r="AA143" s="95" t="str">
        <f t="shared" si="31"/>
        <v/>
      </c>
      <c r="AB143" s="95" t="str">
        <f>IF(L143&lt;&gt;0,IF(R143="Yes",IF(#REF!="","P",""),""),"")</f>
        <v/>
      </c>
      <c r="AC143" s="95" t="str">
        <f t="shared" si="32"/>
        <v/>
      </c>
      <c r="AD143" s="95" t="str">
        <f t="shared" si="33"/>
        <v/>
      </c>
      <c r="AE143" s="95" t="str">
        <f t="shared" si="34"/>
        <v/>
      </c>
      <c r="AR143" s="78"/>
      <c r="BN143" s="69" t="str">
        <f t="shared" si="35"/>
        <v/>
      </c>
      <c r="BO143" s="69" t="str">
        <f t="shared" si="36"/>
        <v/>
      </c>
      <c r="BP143" s="69" t="str">
        <f t="shared" si="37"/>
        <v/>
      </c>
      <c r="BQ143" s="69" t="str">
        <f t="shared" si="38"/>
        <v/>
      </c>
      <c r="BT143" s="69" t="str">
        <f t="shared" si="39"/>
        <v/>
      </c>
      <c r="CX143" s="39" t="str">
        <f t="shared" si="42"/>
        <v/>
      </c>
    </row>
    <row r="144" spans="1:102" ht="20.100000000000001" customHeight="1" x14ac:dyDescent="0.25">
      <c r="A144" s="85">
        <f>ROW()</f>
        <v>144</v>
      </c>
      <c r="B144" s="129" t="str">
        <f t="shared" si="40"/>
        <v/>
      </c>
      <c r="C144" s="129" t="str">
        <f t="shared" si="29"/>
        <v/>
      </c>
      <c r="D144" s="129" t="str">
        <f>IF(C144="","",COUNTIFS(C$11:C144,"&gt;0"))</f>
        <v/>
      </c>
      <c r="E144" s="53"/>
      <c r="F144" s="54"/>
      <c r="G144" s="54"/>
      <c r="H144" s="53"/>
      <c r="I144" s="168"/>
      <c r="J144" s="64"/>
      <c r="K144" s="261"/>
      <c r="L144" s="259">
        <v>0</v>
      </c>
      <c r="M144" s="171" t="str">
        <f>IFERROR(VLOOKUP(J144,Lists!J$4:K$725,2,FALSE),"")</f>
        <v/>
      </c>
      <c r="N144" s="66" t="str">
        <f>IFERROR(VLOOKUP(J144,Lists!J$4:L$725,3,FALSE),"")</f>
        <v/>
      </c>
      <c r="O144" s="67" t="str">
        <f t="shared" si="41"/>
        <v/>
      </c>
      <c r="P144" s="62"/>
      <c r="Q144" s="169"/>
      <c r="R144" s="89"/>
      <c r="S144" s="97"/>
      <c r="T144" s="53"/>
      <c r="U144" s="89"/>
      <c r="V144" s="98"/>
      <c r="W144" s="107"/>
      <c r="X144" s="81" t="str">
        <f>IFERROR(VLOOKUP(I144,Lists!A$4:B$11,2,FALSE),"")</f>
        <v/>
      </c>
      <c r="Y144" s="81" t="str">
        <f>IFERROR(VLOOKUP(#REF!,Lists!A$12:B$45,2,FALSE),"")</f>
        <v/>
      </c>
      <c r="Z144" s="85" t="str">
        <f t="shared" si="30"/>
        <v/>
      </c>
      <c r="AA144" s="95" t="str">
        <f t="shared" si="31"/>
        <v/>
      </c>
      <c r="AB144" s="95" t="str">
        <f>IF(L144&lt;&gt;0,IF(R144="Yes",IF(#REF!="","P",""),""),"")</f>
        <v/>
      </c>
      <c r="AC144" s="95" t="str">
        <f t="shared" si="32"/>
        <v/>
      </c>
      <c r="AD144" s="95" t="str">
        <f t="shared" si="33"/>
        <v/>
      </c>
      <c r="AE144" s="95" t="str">
        <f t="shared" si="34"/>
        <v/>
      </c>
      <c r="AR144" s="78"/>
      <c r="BN144" s="69" t="str">
        <f t="shared" si="35"/>
        <v/>
      </c>
      <c r="BO144" s="69" t="str">
        <f t="shared" si="36"/>
        <v/>
      </c>
      <c r="BP144" s="69" t="str">
        <f t="shared" si="37"/>
        <v/>
      </c>
      <c r="BQ144" s="69" t="str">
        <f t="shared" si="38"/>
        <v/>
      </c>
      <c r="BT144" s="69" t="str">
        <f t="shared" si="39"/>
        <v/>
      </c>
      <c r="CX144" s="39" t="str">
        <f t="shared" si="42"/>
        <v/>
      </c>
    </row>
    <row r="145" spans="1:102" ht="20.100000000000001" customHeight="1" x14ac:dyDescent="0.25">
      <c r="A145" s="85">
        <f>ROW()</f>
        <v>145</v>
      </c>
      <c r="B145" s="129" t="str">
        <f t="shared" si="40"/>
        <v/>
      </c>
      <c r="C145" s="129" t="str">
        <f t="shared" si="29"/>
        <v/>
      </c>
      <c r="D145" s="129" t="str">
        <f>IF(C145="","",COUNTIFS(C$11:C145,"&gt;0"))</f>
        <v/>
      </c>
      <c r="E145" s="53"/>
      <c r="F145" s="54"/>
      <c r="G145" s="54"/>
      <c r="H145" s="53"/>
      <c r="I145" s="168"/>
      <c r="J145" s="64"/>
      <c r="K145" s="261"/>
      <c r="L145" s="259">
        <v>0</v>
      </c>
      <c r="M145" s="171" t="str">
        <f>IFERROR(VLOOKUP(J145,Lists!J$4:K$725,2,FALSE),"")</f>
        <v/>
      </c>
      <c r="N145" s="66" t="str">
        <f>IFERROR(VLOOKUP(J145,Lists!J$4:L$725,3,FALSE),"")</f>
        <v/>
      </c>
      <c r="O145" s="67" t="str">
        <f t="shared" si="41"/>
        <v/>
      </c>
      <c r="P145" s="62"/>
      <c r="Q145" s="169"/>
      <c r="R145" s="89"/>
      <c r="S145" s="97"/>
      <c r="T145" s="53"/>
      <c r="U145" s="89"/>
      <c r="V145" s="98"/>
      <c r="W145" s="107"/>
      <c r="X145" s="81" t="str">
        <f>IFERROR(VLOOKUP(I145,Lists!A$4:B$11,2,FALSE),"")</f>
        <v/>
      </c>
      <c r="Y145" s="81" t="str">
        <f>IFERROR(VLOOKUP(#REF!,Lists!A$12:B$45,2,FALSE),"")</f>
        <v/>
      </c>
      <c r="Z145" s="85" t="str">
        <f t="shared" si="30"/>
        <v/>
      </c>
      <c r="AA145" s="95" t="str">
        <f t="shared" si="31"/>
        <v/>
      </c>
      <c r="AB145" s="95" t="str">
        <f>IF(L145&lt;&gt;0,IF(R145="Yes",IF(#REF!="","P",""),""),"")</f>
        <v/>
      </c>
      <c r="AC145" s="95" t="str">
        <f t="shared" si="32"/>
        <v/>
      </c>
      <c r="AD145" s="95" t="str">
        <f t="shared" si="33"/>
        <v/>
      </c>
      <c r="AE145" s="95" t="str">
        <f t="shared" si="34"/>
        <v/>
      </c>
      <c r="AR145" s="78"/>
      <c r="BN145" s="69" t="str">
        <f t="shared" si="35"/>
        <v/>
      </c>
      <c r="BO145" s="69" t="str">
        <f t="shared" si="36"/>
        <v/>
      </c>
      <c r="BP145" s="69" t="str">
        <f t="shared" si="37"/>
        <v/>
      </c>
      <c r="BQ145" s="69" t="str">
        <f t="shared" si="38"/>
        <v/>
      </c>
      <c r="BT145" s="69" t="str">
        <f t="shared" si="39"/>
        <v/>
      </c>
      <c r="CX145" s="39" t="str">
        <f t="shared" si="42"/>
        <v/>
      </c>
    </row>
    <row r="146" spans="1:102" ht="20.100000000000001" customHeight="1" x14ac:dyDescent="0.25">
      <c r="A146" s="85">
        <f>ROW()</f>
        <v>146</v>
      </c>
      <c r="B146" s="129" t="str">
        <f t="shared" si="40"/>
        <v/>
      </c>
      <c r="C146" s="129" t="str">
        <f t="shared" si="29"/>
        <v/>
      </c>
      <c r="D146" s="129" t="str">
        <f>IF(C146="","",COUNTIFS(C$11:C146,"&gt;0"))</f>
        <v/>
      </c>
      <c r="E146" s="53"/>
      <c r="F146" s="54"/>
      <c r="G146" s="54"/>
      <c r="H146" s="53"/>
      <c r="I146" s="168"/>
      <c r="J146" s="64"/>
      <c r="K146" s="261"/>
      <c r="L146" s="259">
        <v>0</v>
      </c>
      <c r="M146" s="171" t="str">
        <f>IFERROR(VLOOKUP(J146,Lists!J$4:K$725,2,FALSE),"")</f>
        <v/>
      </c>
      <c r="N146" s="66" t="str">
        <f>IFERROR(VLOOKUP(J146,Lists!J$4:L$725,3,FALSE),"")</f>
        <v/>
      </c>
      <c r="O146" s="67" t="str">
        <f t="shared" si="41"/>
        <v/>
      </c>
      <c r="P146" s="62"/>
      <c r="Q146" s="169"/>
      <c r="R146" s="89"/>
      <c r="S146" s="97"/>
      <c r="T146" s="53"/>
      <c r="U146" s="89"/>
      <c r="V146" s="98"/>
      <c r="W146" s="107"/>
      <c r="X146" s="81" t="str">
        <f>IFERROR(VLOOKUP(I146,Lists!A$4:B$11,2,FALSE),"")</f>
        <v/>
      </c>
      <c r="Y146" s="81" t="str">
        <f>IFERROR(VLOOKUP(#REF!,Lists!A$12:B$45,2,FALSE),"")</f>
        <v/>
      </c>
      <c r="Z146" s="85" t="str">
        <f t="shared" si="30"/>
        <v/>
      </c>
      <c r="AA146" s="95" t="str">
        <f t="shared" si="31"/>
        <v/>
      </c>
      <c r="AB146" s="95" t="str">
        <f>IF(L146&lt;&gt;0,IF(R146="Yes",IF(#REF!="","P",""),""),"")</f>
        <v/>
      </c>
      <c r="AC146" s="95" t="str">
        <f t="shared" si="32"/>
        <v/>
      </c>
      <c r="AD146" s="95" t="str">
        <f t="shared" si="33"/>
        <v/>
      </c>
      <c r="AE146" s="95" t="str">
        <f t="shared" si="34"/>
        <v/>
      </c>
      <c r="AR146" s="78"/>
      <c r="BN146" s="69" t="str">
        <f t="shared" si="35"/>
        <v/>
      </c>
      <c r="BO146" s="69" t="str">
        <f t="shared" si="36"/>
        <v/>
      </c>
      <c r="BP146" s="69" t="str">
        <f t="shared" si="37"/>
        <v/>
      </c>
      <c r="BQ146" s="69" t="str">
        <f t="shared" si="38"/>
        <v/>
      </c>
      <c r="BT146" s="69" t="str">
        <f t="shared" si="39"/>
        <v/>
      </c>
      <c r="CX146" s="39" t="str">
        <f t="shared" si="42"/>
        <v/>
      </c>
    </row>
    <row r="147" spans="1:102" ht="20.100000000000001" customHeight="1" x14ac:dyDescent="0.25">
      <c r="A147" s="85">
        <f>ROW()</f>
        <v>147</v>
      </c>
      <c r="B147" s="129" t="str">
        <f t="shared" si="40"/>
        <v/>
      </c>
      <c r="C147" s="129" t="str">
        <f t="shared" si="29"/>
        <v/>
      </c>
      <c r="D147" s="129" t="str">
        <f>IF(C147="","",COUNTIFS(C$11:C147,"&gt;0"))</f>
        <v/>
      </c>
      <c r="E147" s="53"/>
      <c r="F147" s="54"/>
      <c r="G147" s="54"/>
      <c r="H147" s="53"/>
      <c r="I147" s="168"/>
      <c r="J147" s="64"/>
      <c r="K147" s="261"/>
      <c r="L147" s="259">
        <v>0</v>
      </c>
      <c r="M147" s="171" t="str">
        <f>IFERROR(VLOOKUP(J147,Lists!J$4:K$725,2,FALSE),"")</f>
        <v/>
      </c>
      <c r="N147" s="66" t="str">
        <f>IFERROR(VLOOKUP(J147,Lists!J$4:L$725,3,FALSE),"")</f>
        <v/>
      </c>
      <c r="O147" s="67" t="str">
        <f t="shared" si="41"/>
        <v/>
      </c>
      <c r="P147" s="62"/>
      <c r="Q147" s="169"/>
      <c r="R147" s="89"/>
      <c r="S147" s="97"/>
      <c r="T147" s="53"/>
      <c r="U147" s="89"/>
      <c r="V147" s="98"/>
      <c r="W147" s="107"/>
      <c r="X147" s="81" t="str">
        <f>IFERROR(VLOOKUP(I147,Lists!A$4:B$11,2,FALSE),"")</f>
        <v/>
      </c>
      <c r="Y147" s="81" t="str">
        <f>IFERROR(VLOOKUP(#REF!,Lists!A$12:B$45,2,FALSE),"")</f>
        <v/>
      </c>
      <c r="Z147" s="85" t="str">
        <f t="shared" si="30"/>
        <v/>
      </c>
      <c r="AA147" s="95" t="str">
        <f t="shared" si="31"/>
        <v/>
      </c>
      <c r="AB147" s="95" t="str">
        <f>IF(L147&lt;&gt;0,IF(R147="Yes",IF(#REF!="","P",""),""),"")</f>
        <v/>
      </c>
      <c r="AC147" s="95" t="str">
        <f t="shared" si="32"/>
        <v/>
      </c>
      <c r="AD147" s="95" t="str">
        <f t="shared" si="33"/>
        <v/>
      </c>
      <c r="AE147" s="95" t="str">
        <f t="shared" si="34"/>
        <v/>
      </c>
      <c r="AR147" s="78"/>
      <c r="BN147" s="69" t="str">
        <f t="shared" si="35"/>
        <v/>
      </c>
      <c r="BO147" s="69" t="str">
        <f t="shared" si="36"/>
        <v/>
      </c>
      <c r="BP147" s="69" t="str">
        <f t="shared" si="37"/>
        <v/>
      </c>
      <c r="BQ147" s="69" t="str">
        <f t="shared" si="38"/>
        <v/>
      </c>
      <c r="BT147" s="69" t="str">
        <f t="shared" si="39"/>
        <v/>
      </c>
      <c r="CX147" s="39" t="str">
        <f t="shared" si="42"/>
        <v/>
      </c>
    </row>
    <row r="148" spans="1:102" ht="20.100000000000001" customHeight="1" x14ac:dyDescent="0.25">
      <c r="A148" s="85">
        <f>ROW()</f>
        <v>148</v>
      </c>
      <c r="B148" s="129" t="str">
        <f t="shared" si="40"/>
        <v/>
      </c>
      <c r="C148" s="129" t="str">
        <f t="shared" si="29"/>
        <v/>
      </c>
      <c r="D148" s="129" t="str">
        <f>IF(C148="","",COUNTIFS(C$11:C148,"&gt;0"))</f>
        <v/>
      </c>
      <c r="E148" s="53"/>
      <c r="F148" s="54"/>
      <c r="G148" s="54"/>
      <c r="H148" s="53"/>
      <c r="I148" s="168"/>
      <c r="J148" s="64"/>
      <c r="K148" s="261"/>
      <c r="L148" s="259">
        <v>0</v>
      </c>
      <c r="M148" s="171" t="str">
        <f>IFERROR(VLOOKUP(J148,Lists!J$4:K$725,2,FALSE),"")</f>
        <v/>
      </c>
      <c r="N148" s="66" t="str">
        <f>IFERROR(VLOOKUP(J148,Lists!J$4:L$725,3,FALSE),"")</f>
        <v/>
      </c>
      <c r="O148" s="67" t="str">
        <f t="shared" si="41"/>
        <v/>
      </c>
      <c r="P148" s="62"/>
      <c r="Q148" s="169"/>
      <c r="R148" s="89"/>
      <c r="S148" s="97"/>
      <c r="T148" s="53"/>
      <c r="U148" s="89"/>
      <c r="V148" s="98"/>
      <c r="W148" s="107"/>
      <c r="X148" s="81" t="str">
        <f>IFERROR(VLOOKUP(I148,Lists!A$4:B$11,2,FALSE),"")</f>
        <v/>
      </c>
      <c r="Y148" s="81" t="str">
        <f>IFERROR(VLOOKUP(#REF!,Lists!A$12:B$45,2,FALSE),"")</f>
        <v/>
      </c>
      <c r="Z148" s="85" t="str">
        <f t="shared" si="30"/>
        <v/>
      </c>
      <c r="AA148" s="95" t="str">
        <f t="shared" si="31"/>
        <v/>
      </c>
      <c r="AB148" s="95" t="str">
        <f>IF(L148&lt;&gt;0,IF(R148="Yes",IF(#REF!="","P",""),""),"")</f>
        <v/>
      </c>
      <c r="AC148" s="95" t="str">
        <f t="shared" si="32"/>
        <v/>
      </c>
      <c r="AD148" s="95" t="str">
        <f t="shared" si="33"/>
        <v/>
      </c>
      <c r="AE148" s="95" t="str">
        <f t="shared" si="34"/>
        <v/>
      </c>
      <c r="AR148" s="78"/>
      <c r="BN148" s="69" t="str">
        <f t="shared" si="35"/>
        <v/>
      </c>
      <c r="BO148" s="69" t="str">
        <f t="shared" si="36"/>
        <v/>
      </c>
      <c r="BP148" s="69" t="str">
        <f t="shared" si="37"/>
        <v/>
      </c>
      <c r="BQ148" s="69" t="str">
        <f t="shared" si="38"/>
        <v/>
      </c>
      <c r="BT148" s="69" t="str">
        <f t="shared" si="39"/>
        <v/>
      </c>
      <c r="CX148" s="39" t="str">
        <f t="shared" si="42"/>
        <v/>
      </c>
    </row>
    <row r="149" spans="1:102" ht="20.100000000000001" customHeight="1" x14ac:dyDescent="0.25">
      <c r="A149" s="85">
        <f>ROW()</f>
        <v>149</v>
      </c>
      <c r="B149" s="129" t="str">
        <f t="shared" si="40"/>
        <v/>
      </c>
      <c r="C149" s="129" t="str">
        <f t="shared" si="29"/>
        <v/>
      </c>
      <c r="D149" s="129" t="str">
        <f>IF(C149="","",COUNTIFS(C$11:C149,"&gt;0"))</f>
        <v/>
      </c>
      <c r="E149" s="53"/>
      <c r="F149" s="54"/>
      <c r="G149" s="54"/>
      <c r="H149" s="53"/>
      <c r="I149" s="168"/>
      <c r="J149" s="64"/>
      <c r="K149" s="261"/>
      <c r="L149" s="259">
        <v>0</v>
      </c>
      <c r="M149" s="171" t="str">
        <f>IFERROR(VLOOKUP(J149,Lists!J$4:K$725,2,FALSE),"")</f>
        <v/>
      </c>
      <c r="N149" s="66" t="str">
        <f>IFERROR(VLOOKUP(J149,Lists!J$4:L$725,3,FALSE),"")</f>
        <v/>
      </c>
      <c r="O149" s="67" t="str">
        <f t="shared" si="41"/>
        <v/>
      </c>
      <c r="P149" s="62"/>
      <c r="Q149" s="169"/>
      <c r="R149" s="89"/>
      <c r="S149" s="97"/>
      <c r="T149" s="53"/>
      <c r="U149" s="89"/>
      <c r="V149" s="98"/>
      <c r="W149" s="107"/>
      <c r="X149" s="81" t="str">
        <f>IFERROR(VLOOKUP(I149,Lists!A$4:B$11,2,FALSE),"")</f>
        <v/>
      </c>
      <c r="Y149" s="81" t="str">
        <f>IFERROR(VLOOKUP(#REF!,Lists!A$12:B$45,2,FALSE),"")</f>
        <v/>
      </c>
      <c r="Z149" s="85" t="str">
        <f t="shared" si="30"/>
        <v/>
      </c>
      <c r="AA149" s="95" t="str">
        <f t="shared" si="31"/>
        <v/>
      </c>
      <c r="AB149" s="95" t="str">
        <f>IF(L149&lt;&gt;0,IF(R149="Yes",IF(#REF!="","P",""),""),"")</f>
        <v/>
      </c>
      <c r="AC149" s="95" t="str">
        <f t="shared" si="32"/>
        <v/>
      </c>
      <c r="AD149" s="95" t="str">
        <f t="shared" si="33"/>
        <v/>
      </c>
      <c r="AE149" s="95" t="str">
        <f t="shared" si="34"/>
        <v/>
      </c>
      <c r="AR149" s="78"/>
      <c r="BN149" s="69" t="str">
        <f t="shared" si="35"/>
        <v/>
      </c>
      <c r="BO149" s="69" t="str">
        <f t="shared" si="36"/>
        <v/>
      </c>
      <c r="BP149" s="69" t="str">
        <f t="shared" si="37"/>
        <v/>
      </c>
      <c r="BQ149" s="69" t="str">
        <f t="shared" si="38"/>
        <v/>
      </c>
      <c r="BT149" s="69" t="str">
        <f t="shared" si="39"/>
        <v/>
      </c>
      <c r="CX149" s="39" t="str">
        <f t="shared" si="42"/>
        <v/>
      </c>
    </row>
    <row r="150" spans="1:102" ht="20.100000000000001" customHeight="1" x14ac:dyDescent="0.25">
      <c r="A150" s="85">
        <f>ROW()</f>
        <v>150</v>
      </c>
      <c r="B150" s="129" t="str">
        <f t="shared" si="40"/>
        <v/>
      </c>
      <c r="C150" s="129" t="str">
        <f t="shared" si="29"/>
        <v/>
      </c>
      <c r="D150" s="129" t="str">
        <f>IF(C150="","",COUNTIFS(C$11:C150,"&gt;0"))</f>
        <v/>
      </c>
      <c r="E150" s="53"/>
      <c r="F150" s="54"/>
      <c r="G150" s="54"/>
      <c r="H150" s="53"/>
      <c r="I150" s="168"/>
      <c r="J150" s="64"/>
      <c r="K150" s="261"/>
      <c r="L150" s="259">
        <v>0</v>
      </c>
      <c r="M150" s="171" t="str">
        <f>IFERROR(VLOOKUP(J150,Lists!J$4:K$725,2,FALSE),"")</f>
        <v/>
      </c>
      <c r="N150" s="66" t="str">
        <f>IFERROR(VLOOKUP(J150,Lists!J$4:L$725,3,FALSE),"")</f>
        <v/>
      </c>
      <c r="O150" s="67" t="str">
        <f t="shared" si="41"/>
        <v/>
      </c>
      <c r="P150" s="62"/>
      <c r="Q150" s="169"/>
      <c r="R150" s="89"/>
      <c r="S150" s="97"/>
      <c r="T150" s="53"/>
      <c r="U150" s="89"/>
      <c r="V150" s="98"/>
      <c r="W150" s="107"/>
      <c r="X150" s="81" t="str">
        <f>IFERROR(VLOOKUP(I150,Lists!A$4:B$11,2,FALSE),"")</f>
        <v/>
      </c>
      <c r="Y150" s="81" t="str">
        <f>IFERROR(VLOOKUP(#REF!,Lists!A$12:B$45,2,FALSE),"")</f>
        <v/>
      </c>
      <c r="Z150" s="85" t="str">
        <f t="shared" si="30"/>
        <v/>
      </c>
      <c r="AA150" s="95" t="str">
        <f t="shared" si="31"/>
        <v/>
      </c>
      <c r="AB150" s="95" t="str">
        <f>IF(L150&lt;&gt;0,IF(R150="Yes",IF(#REF!="","P",""),""),"")</f>
        <v/>
      </c>
      <c r="AC150" s="95" t="str">
        <f t="shared" si="32"/>
        <v/>
      </c>
      <c r="AD150" s="95" t="str">
        <f t="shared" si="33"/>
        <v/>
      </c>
      <c r="AE150" s="95" t="str">
        <f t="shared" si="34"/>
        <v/>
      </c>
      <c r="AR150" s="78"/>
      <c r="BN150" s="69" t="str">
        <f t="shared" si="35"/>
        <v/>
      </c>
      <c r="BO150" s="69" t="str">
        <f t="shared" si="36"/>
        <v/>
      </c>
      <c r="BP150" s="69" t="str">
        <f t="shared" si="37"/>
        <v/>
      </c>
      <c r="BQ150" s="69" t="str">
        <f t="shared" si="38"/>
        <v/>
      </c>
      <c r="BT150" s="69" t="str">
        <f t="shared" si="39"/>
        <v/>
      </c>
      <c r="CX150" s="39" t="str">
        <f t="shared" si="42"/>
        <v/>
      </c>
    </row>
    <row r="151" spans="1:102" ht="20.100000000000001" customHeight="1" x14ac:dyDescent="0.25">
      <c r="A151" s="85">
        <f>ROW()</f>
        <v>151</v>
      </c>
      <c r="B151" s="129" t="str">
        <f t="shared" si="40"/>
        <v/>
      </c>
      <c r="C151" s="129" t="str">
        <f t="shared" si="29"/>
        <v/>
      </c>
      <c r="D151" s="129" t="str">
        <f>IF(C151="","",COUNTIFS(C$11:C151,"&gt;0"))</f>
        <v/>
      </c>
      <c r="E151" s="53"/>
      <c r="F151" s="54"/>
      <c r="G151" s="54"/>
      <c r="H151" s="53"/>
      <c r="I151" s="168"/>
      <c r="J151" s="64"/>
      <c r="K151" s="261"/>
      <c r="L151" s="259">
        <v>0</v>
      </c>
      <c r="M151" s="171" t="str">
        <f>IFERROR(VLOOKUP(J151,Lists!J$4:K$725,2,FALSE),"")</f>
        <v/>
      </c>
      <c r="N151" s="66" t="str">
        <f>IFERROR(VLOOKUP(J151,Lists!J$4:L$725,3,FALSE),"")</f>
        <v/>
      </c>
      <c r="O151" s="67" t="str">
        <f t="shared" si="41"/>
        <v/>
      </c>
      <c r="P151" s="62"/>
      <c r="Q151" s="169"/>
      <c r="R151" s="89"/>
      <c r="S151" s="97"/>
      <c r="T151" s="53"/>
      <c r="U151" s="89"/>
      <c r="V151" s="98"/>
      <c r="W151" s="107"/>
      <c r="X151" s="81" t="str">
        <f>IFERROR(VLOOKUP(I151,Lists!A$4:B$11,2,FALSE),"")</f>
        <v/>
      </c>
      <c r="Y151" s="81" t="str">
        <f>IFERROR(VLOOKUP(#REF!,Lists!A$12:B$45,2,FALSE),"")</f>
        <v/>
      </c>
      <c r="Z151" s="85" t="str">
        <f t="shared" si="30"/>
        <v/>
      </c>
      <c r="AA151" s="95" t="str">
        <f t="shared" si="31"/>
        <v/>
      </c>
      <c r="AB151" s="95" t="str">
        <f>IF(L151&lt;&gt;0,IF(R151="Yes",IF(#REF!="","P",""),""),"")</f>
        <v/>
      </c>
      <c r="AC151" s="95" t="str">
        <f t="shared" si="32"/>
        <v/>
      </c>
      <c r="AD151" s="95" t="str">
        <f t="shared" si="33"/>
        <v/>
      </c>
      <c r="AE151" s="95" t="str">
        <f t="shared" si="34"/>
        <v/>
      </c>
      <c r="AR151" s="78"/>
      <c r="BN151" s="69" t="str">
        <f t="shared" si="35"/>
        <v/>
      </c>
      <c r="BO151" s="69" t="str">
        <f t="shared" si="36"/>
        <v/>
      </c>
      <c r="BP151" s="69" t="str">
        <f t="shared" si="37"/>
        <v/>
      </c>
      <c r="BQ151" s="69" t="str">
        <f t="shared" si="38"/>
        <v/>
      </c>
      <c r="BT151" s="69" t="str">
        <f t="shared" si="39"/>
        <v/>
      </c>
      <c r="CX151" s="39" t="str">
        <f t="shared" si="42"/>
        <v/>
      </c>
    </row>
    <row r="152" spans="1:102" ht="20.100000000000001" customHeight="1" x14ac:dyDescent="0.25">
      <c r="A152" s="85">
        <f>ROW()</f>
        <v>152</v>
      </c>
      <c r="B152" s="129" t="str">
        <f t="shared" si="40"/>
        <v/>
      </c>
      <c r="C152" s="129" t="str">
        <f t="shared" si="29"/>
        <v/>
      </c>
      <c r="D152" s="129" t="str">
        <f>IF(C152="","",COUNTIFS(C$11:C152,"&gt;0"))</f>
        <v/>
      </c>
      <c r="E152" s="53"/>
      <c r="F152" s="54"/>
      <c r="G152" s="54"/>
      <c r="H152" s="53"/>
      <c r="I152" s="168"/>
      <c r="J152" s="64"/>
      <c r="K152" s="261"/>
      <c r="L152" s="259">
        <v>0</v>
      </c>
      <c r="M152" s="171" t="str">
        <f>IFERROR(VLOOKUP(J152,Lists!J$4:K$725,2,FALSE),"")</f>
        <v/>
      </c>
      <c r="N152" s="66" t="str">
        <f>IFERROR(VLOOKUP(J152,Lists!J$4:L$725,3,FALSE),"")</f>
        <v/>
      </c>
      <c r="O152" s="67" t="str">
        <f t="shared" si="41"/>
        <v/>
      </c>
      <c r="P152" s="62"/>
      <c r="Q152" s="169"/>
      <c r="R152" s="89"/>
      <c r="S152" s="97"/>
      <c r="T152" s="53"/>
      <c r="U152" s="89"/>
      <c r="V152" s="98"/>
      <c r="W152" s="107"/>
      <c r="X152" s="81" t="str">
        <f>IFERROR(VLOOKUP(I152,Lists!A$4:B$11,2,FALSE),"")</f>
        <v/>
      </c>
      <c r="Y152" s="81" t="str">
        <f>IFERROR(VLOOKUP(#REF!,Lists!A$12:B$45,2,FALSE),"")</f>
        <v/>
      </c>
      <c r="Z152" s="85" t="str">
        <f t="shared" si="30"/>
        <v/>
      </c>
      <c r="AA152" s="95" t="str">
        <f t="shared" si="31"/>
        <v/>
      </c>
      <c r="AB152" s="95" t="str">
        <f>IF(L152&lt;&gt;0,IF(R152="Yes",IF(#REF!="","P",""),""),"")</f>
        <v/>
      </c>
      <c r="AC152" s="95" t="str">
        <f t="shared" si="32"/>
        <v/>
      </c>
      <c r="AD152" s="95" t="str">
        <f t="shared" si="33"/>
        <v/>
      </c>
      <c r="AE152" s="95" t="str">
        <f t="shared" si="34"/>
        <v/>
      </c>
      <c r="AR152" s="78"/>
      <c r="BN152" s="69" t="str">
        <f t="shared" si="35"/>
        <v/>
      </c>
      <c r="BO152" s="69" t="str">
        <f t="shared" si="36"/>
        <v/>
      </c>
      <c r="BP152" s="69" t="str">
        <f t="shared" si="37"/>
        <v/>
      </c>
      <c r="BQ152" s="69" t="str">
        <f t="shared" si="38"/>
        <v/>
      </c>
      <c r="BT152" s="69" t="str">
        <f t="shared" si="39"/>
        <v/>
      </c>
      <c r="CX152" s="39" t="str">
        <f t="shared" si="42"/>
        <v/>
      </c>
    </row>
    <row r="153" spans="1:102" ht="20.100000000000001" customHeight="1" x14ac:dyDescent="0.25">
      <c r="A153" s="85">
        <f>ROW()</f>
        <v>153</v>
      </c>
      <c r="B153" s="129" t="str">
        <f t="shared" si="40"/>
        <v/>
      </c>
      <c r="C153" s="129" t="str">
        <f t="shared" si="29"/>
        <v/>
      </c>
      <c r="D153" s="129" t="str">
        <f>IF(C153="","",COUNTIFS(C$11:C153,"&gt;0"))</f>
        <v/>
      </c>
      <c r="E153" s="53"/>
      <c r="F153" s="54"/>
      <c r="G153" s="54"/>
      <c r="H153" s="53"/>
      <c r="I153" s="168"/>
      <c r="J153" s="64"/>
      <c r="K153" s="261"/>
      <c r="L153" s="259">
        <v>0</v>
      </c>
      <c r="M153" s="171" t="str">
        <f>IFERROR(VLOOKUP(J153,Lists!J$4:K$725,2,FALSE),"")</f>
        <v/>
      </c>
      <c r="N153" s="66" t="str">
        <f>IFERROR(VLOOKUP(J153,Lists!J$4:L$725,3,FALSE),"")</f>
        <v/>
      </c>
      <c r="O153" s="67" t="str">
        <f t="shared" si="41"/>
        <v/>
      </c>
      <c r="P153" s="62"/>
      <c r="Q153" s="169"/>
      <c r="R153" s="89"/>
      <c r="S153" s="97"/>
      <c r="T153" s="53"/>
      <c r="U153" s="89"/>
      <c r="V153" s="98"/>
      <c r="W153" s="107"/>
      <c r="X153" s="81" t="str">
        <f>IFERROR(VLOOKUP(I153,Lists!A$4:B$11,2,FALSE),"")</f>
        <v/>
      </c>
      <c r="Y153" s="81" t="str">
        <f>IFERROR(VLOOKUP(#REF!,Lists!A$12:B$45,2,FALSE),"")</f>
        <v/>
      </c>
      <c r="Z153" s="85" t="str">
        <f t="shared" si="30"/>
        <v/>
      </c>
      <c r="AA153" s="95" t="str">
        <f t="shared" si="31"/>
        <v/>
      </c>
      <c r="AB153" s="95" t="str">
        <f>IF(L153&lt;&gt;0,IF(R153="Yes",IF(#REF!="","P",""),""),"")</f>
        <v/>
      </c>
      <c r="AC153" s="95" t="str">
        <f t="shared" si="32"/>
        <v/>
      </c>
      <c r="AD153" s="95" t="str">
        <f t="shared" si="33"/>
        <v/>
      </c>
      <c r="AE153" s="95" t="str">
        <f t="shared" si="34"/>
        <v/>
      </c>
      <c r="AR153" s="78"/>
      <c r="BN153" s="69" t="str">
        <f t="shared" si="35"/>
        <v/>
      </c>
      <c r="BO153" s="69" t="str">
        <f t="shared" si="36"/>
        <v/>
      </c>
      <c r="BP153" s="69" t="str">
        <f t="shared" si="37"/>
        <v/>
      </c>
      <c r="BQ153" s="69" t="str">
        <f t="shared" si="38"/>
        <v/>
      </c>
      <c r="BT153" s="69" t="str">
        <f t="shared" si="39"/>
        <v/>
      </c>
      <c r="CX153" s="39" t="str">
        <f t="shared" si="42"/>
        <v/>
      </c>
    </row>
    <row r="154" spans="1:102" ht="20.100000000000001" customHeight="1" x14ac:dyDescent="0.25">
      <c r="A154" s="85">
        <f>ROW()</f>
        <v>154</v>
      </c>
      <c r="B154" s="129" t="str">
        <f t="shared" si="40"/>
        <v/>
      </c>
      <c r="C154" s="129" t="str">
        <f t="shared" si="29"/>
        <v/>
      </c>
      <c r="D154" s="129" t="str">
        <f>IF(C154="","",COUNTIFS(C$11:C154,"&gt;0"))</f>
        <v/>
      </c>
      <c r="E154" s="53"/>
      <c r="F154" s="54"/>
      <c r="G154" s="54"/>
      <c r="H154" s="53"/>
      <c r="I154" s="168"/>
      <c r="J154" s="64"/>
      <c r="K154" s="261"/>
      <c r="L154" s="259">
        <v>0</v>
      </c>
      <c r="M154" s="171" t="str">
        <f>IFERROR(VLOOKUP(J154,Lists!J$4:K$725,2,FALSE),"")</f>
        <v/>
      </c>
      <c r="N154" s="66" t="str">
        <f>IFERROR(VLOOKUP(J154,Lists!J$4:L$725,3,FALSE),"")</f>
        <v/>
      </c>
      <c r="O154" s="67" t="str">
        <f t="shared" si="41"/>
        <v/>
      </c>
      <c r="P154" s="62"/>
      <c r="Q154" s="169"/>
      <c r="R154" s="89"/>
      <c r="S154" s="97"/>
      <c r="T154" s="53"/>
      <c r="U154" s="89"/>
      <c r="V154" s="98"/>
      <c r="W154" s="107"/>
      <c r="X154" s="81" t="str">
        <f>IFERROR(VLOOKUP(I154,Lists!A$4:B$11,2,FALSE),"")</f>
        <v/>
      </c>
      <c r="Y154" s="81" t="str">
        <f>IFERROR(VLOOKUP(#REF!,Lists!A$12:B$45,2,FALSE),"")</f>
        <v/>
      </c>
      <c r="Z154" s="85" t="str">
        <f t="shared" si="30"/>
        <v/>
      </c>
      <c r="AA154" s="95" t="str">
        <f t="shared" si="31"/>
        <v/>
      </c>
      <c r="AB154" s="95" t="str">
        <f>IF(L154&lt;&gt;0,IF(R154="Yes",IF(#REF!="","P",""),""),"")</f>
        <v/>
      </c>
      <c r="AC154" s="95" t="str">
        <f t="shared" si="32"/>
        <v/>
      </c>
      <c r="AD154" s="95" t="str">
        <f t="shared" si="33"/>
        <v/>
      </c>
      <c r="AE154" s="95" t="str">
        <f t="shared" si="34"/>
        <v/>
      </c>
      <c r="BN154" s="69" t="str">
        <f t="shared" si="35"/>
        <v/>
      </c>
      <c r="BO154" s="69" t="str">
        <f t="shared" si="36"/>
        <v/>
      </c>
      <c r="BP154" s="69" t="str">
        <f t="shared" si="37"/>
        <v/>
      </c>
      <c r="BQ154" s="69" t="str">
        <f t="shared" si="38"/>
        <v/>
      </c>
      <c r="BT154" s="69" t="str">
        <f t="shared" si="39"/>
        <v/>
      </c>
      <c r="CX154" s="39" t="str">
        <f t="shared" si="42"/>
        <v/>
      </c>
    </row>
    <row r="155" spans="1:102" ht="20.100000000000001" customHeight="1" x14ac:dyDescent="0.25">
      <c r="A155" s="85">
        <f>ROW()</f>
        <v>155</v>
      </c>
      <c r="B155" s="129" t="str">
        <f t="shared" si="40"/>
        <v/>
      </c>
      <c r="C155" s="129" t="str">
        <f t="shared" si="29"/>
        <v/>
      </c>
      <c r="D155" s="129" t="str">
        <f>IF(C155="","",COUNTIFS(C$11:C155,"&gt;0"))</f>
        <v/>
      </c>
      <c r="E155" s="53"/>
      <c r="F155" s="54"/>
      <c r="G155" s="54"/>
      <c r="H155" s="53"/>
      <c r="I155" s="168"/>
      <c r="J155" s="64"/>
      <c r="K155" s="261"/>
      <c r="L155" s="259">
        <v>0</v>
      </c>
      <c r="M155" s="171" t="str">
        <f>IFERROR(VLOOKUP(J155,Lists!J$4:K$725,2,FALSE),"")</f>
        <v/>
      </c>
      <c r="N155" s="66" t="str">
        <f>IFERROR(VLOOKUP(J155,Lists!J$4:L$725,3,FALSE),"")</f>
        <v/>
      </c>
      <c r="O155" s="67" t="str">
        <f t="shared" si="41"/>
        <v/>
      </c>
      <c r="P155" s="62"/>
      <c r="Q155" s="169"/>
      <c r="R155" s="89"/>
      <c r="S155" s="97"/>
      <c r="T155" s="53"/>
      <c r="U155" s="89"/>
      <c r="V155" s="98"/>
      <c r="W155" s="107"/>
      <c r="X155" s="81" t="str">
        <f>IFERROR(VLOOKUP(I155,Lists!A$4:B$11,2,FALSE),"")</f>
        <v/>
      </c>
      <c r="Y155" s="81" t="str">
        <f>IFERROR(VLOOKUP(#REF!,Lists!A$12:B$45,2,FALSE),"")</f>
        <v/>
      </c>
      <c r="Z155" s="85" t="str">
        <f t="shared" si="30"/>
        <v/>
      </c>
      <c r="AA155" s="95" t="str">
        <f t="shared" si="31"/>
        <v/>
      </c>
      <c r="AB155" s="95" t="str">
        <f>IF(L155&lt;&gt;0,IF(R155="Yes",IF(#REF!="","P",""),""),"")</f>
        <v/>
      </c>
      <c r="AC155" s="95" t="str">
        <f t="shared" si="32"/>
        <v/>
      </c>
      <c r="AD155" s="95" t="str">
        <f t="shared" si="33"/>
        <v/>
      </c>
      <c r="AE155" s="95" t="str">
        <f t="shared" si="34"/>
        <v/>
      </c>
      <c r="BN155" s="69" t="str">
        <f t="shared" si="35"/>
        <v/>
      </c>
      <c r="BO155" s="69" t="str">
        <f t="shared" si="36"/>
        <v/>
      </c>
      <c r="BP155" s="69" t="str">
        <f t="shared" si="37"/>
        <v/>
      </c>
      <c r="BQ155" s="69" t="str">
        <f t="shared" si="38"/>
        <v/>
      </c>
      <c r="BT155" s="69" t="str">
        <f t="shared" si="39"/>
        <v/>
      </c>
      <c r="CX155" s="39" t="str">
        <f t="shared" si="42"/>
        <v/>
      </c>
    </row>
    <row r="156" spans="1:102" ht="20.100000000000001" customHeight="1" x14ac:dyDescent="0.25">
      <c r="A156" s="85">
        <f>ROW()</f>
        <v>156</v>
      </c>
      <c r="B156" s="129" t="str">
        <f t="shared" si="40"/>
        <v/>
      </c>
      <c r="C156" s="129" t="str">
        <f t="shared" si="29"/>
        <v/>
      </c>
      <c r="D156" s="129" t="str">
        <f>IF(C156="","",COUNTIFS(C$11:C156,"&gt;0"))</f>
        <v/>
      </c>
      <c r="E156" s="53"/>
      <c r="F156" s="54"/>
      <c r="G156" s="54"/>
      <c r="H156" s="53"/>
      <c r="I156" s="168"/>
      <c r="J156" s="64"/>
      <c r="K156" s="261"/>
      <c r="L156" s="259">
        <v>0</v>
      </c>
      <c r="M156" s="171" t="str">
        <f>IFERROR(VLOOKUP(J156,Lists!J$4:K$725,2,FALSE),"")</f>
        <v/>
      </c>
      <c r="N156" s="66" t="str">
        <f>IFERROR(VLOOKUP(J156,Lists!J$4:L$725,3,FALSE),"")</f>
        <v/>
      </c>
      <c r="O156" s="67" t="str">
        <f t="shared" si="41"/>
        <v/>
      </c>
      <c r="P156" s="62"/>
      <c r="Q156" s="169"/>
      <c r="R156" s="89"/>
      <c r="S156" s="97"/>
      <c r="T156" s="53"/>
      <c r="U156" s="89"/>
      <c r="V156" s="98"/>
      <c r="W156" s="107"/>
      <c r="X156" s="81" t="str">
        <f>IFERROR(VLOOKUP(I156,Lists!A$4:B$11,2,FALSE),"")</f>
        <v/>
      </c>
      <c r="Y156" s="81" t="str">
        <f>IFERROR(VLOOKUP(#REF!,Lists!A$12:B$45,2,FALSE),"")</f>
        <v/>
      </c>
      <c r="Z156" s="85" t="str">
        <f t="shared" si="30"/>
        <v/>
      </c>
      <c r="AA156" s="95" t="str">
        <f t="shared" si="31"/>
        <v/>
      </c>
      <c r="AB156" s="95" t="str">
        <f>IF(L156&lt;&gt;0,IF(R156="Yes",IF(#REF!="","P",""),""),"")</f>
        <v/>
      </c>
      <c r="AC156" s="95" t="str">
        <f t="shared" si="32"/>
        <v/>
      </c>
      <c r="AD156" s="95" t="str">
        <f t="shared" si="33"/>
        <v/>
      </c>
      <c r="AE156" s="95" t="str">
        <f t="shared" si="34"/>
        <v/>
      </c>
      <c r="BN156" s="69" t="str">
        <f t="shared" si="35"/>
        <v/>
      </c>
      <c r="BO156" s="69" t="str">
        <f t="shared" si="36"/>
        <v/>
      </c>
      <c r="BP156" s="69" t="str">
        <f t="shared" si="37"/>
        <v/>
      </c>
      <c r="BQ156" s="69" t="str">
        <f t="shared" si="38"/>
        <v/>
      </c>
      <c r="BT156" s="69" t="str">
        <f t="shared" si="39"/>
        <v/>
      </c>
      <c r="CX156" s="39" t="str">
        <f t="shared" si="42"/>
        <v/>
      </c>
    </row>
    <row r="157" spans="1:102" ht="20.100000000000001" customHeight="1" x14ac:dyDescent="0.25">
      <c r="A157" s="85">
        <f>ROW()</f>
        <v>157</v>
      </c>
      <c r="B157" s="129" t="str">
        <f t="shared" si="40"/>
        <v/>
      </c>
      <c r="C157" s="129" t="str">
        <f t="shared" si="29"/>
        <v/>
      </c>
      <c r="D157" s="129" t="str">
        <f>IF(C157="","",COUNTIFS(C$11:C157,"&gt;0"))</f>
        <v/>
      </c>
      <c r="E157" s="53"/>
      <c r="F157" s="54"/>
      <c r="G157" s="54"/>
      <c r="H157" s="53"/>
      <c r="I157" s="168"/>
      <c r="J157" s="64"/>
      <c r="K157" s="261"/>
      <c r="L157" s="259">
        <v>0</v>
      </c>
      <c r="M157" s="171" t="str">
        <f>IFERROR(VLOOKUP(J157,Lists!J$4:K$725,2,FALSE),"")</f>
        <v/>
      </c>
      <c r="N157" s="66" t="str">
        <f>IFERROR(VLOOKUP(J157,Lists!J$4:L$725,3,FALSE),"")</f>
        <v/>
      </c>
      <c r="O157" s="67" t="str">
        <f t="shared" si="41"/>
        <v/>
      </c>
      <c r="P157" s="62"/>
      <c r="Q157" s="169"/>
      <c r="R157" s="89"/>
      <c r="S157" s="97"/>
      <c r="T157" s="53"/>
      <c r="U157" s="89"/>
      <c r="V157" s="98"/>
      <c r="W157" s="107"/>
      <c r="X157" s="81" t="str">
        <f>IFERROR(VLOOKUP(I157,Lists!A$4:B$11,2,FALSE),"")</f>
        <v/>
      </c>
      <c r="Y157" s="81" t="str">
        <f>IFERROR(VLOOKUP(#REF!,Lists!A$12:B$45,2,FALSE),"")</f>
        <v/>
      </c>
      <c r="Z157" s="85" t="str">
        <f t="shared" si="30"/>
        <v/>
      </c>
      <c r="AA157" s="95" t="str">
        <f t="shared" si="31"/>
        <v/>
      </c>
      <c r="AB157" s="95" t="str">
        <f>IF(L157&lt;&gt;0,IF(R157="Yes",IF(#REF!="","P",""),""),"")</f>
        <v/>
      </c>
      <c r="AC157" s="95" t="str">
        <f t="shared" si="32"/>
        <v/>
      </c>
      <c r="AD157" s="95" t="str">
        <f t="shared" si="33"/>
        <v/>
      </c>
      <c r="AE157" s="95" t="str">
        <f t="shared" si="34"/>
        <v/>
      </c>
      <c r="BN157" s="69" t="str">
        <f t="shared" si="35"/>
        <v/>
      </c>
      <c r="BO157" s="69" t="str">
        <f t="shared" si="36"/>
        <v/>
      </c>
      <c r="BP157" s="69" t="str">
        <f t="shared" si="37"/>
        <v/>
      </c>
      <c r="BQ157" s="69" t="str">
        <f t="shared" si="38"/>
        <v/>
      </c>
      <c r="BT157" s="69" t="str">
        <f t="shared" si="39"/>
        <v/>
      </c>
      <c r="CX157" s="39" t="str">
        <f t="shared" si="42"/>
        <v/>
      </c>
    </row>
    <row r="158" spans="1:102" ht="20.100000000000001" customHeight="1" x14ac:dyDescent="0.25">
      <c r="A158" s="85">
        <f>ROW()</f>
        <v>158</v>
      </c>
      <c r="B158" s="129" t="str">
        <f t="shared" si="40"/>
        <v/>
      </c>
      <c r="C158" s="129" t="str">
        <f t="shared" si="29"/>
        <v/>
      </c>
      <c r="D158" s="129" t="str">
        <f>IF(C158="","",COUNTIFS(C$11:C158,"&gt;0"))</f>
        <v/>
      </c>
      <c r="E158" s="53"/>
      <c r="F158" s="54"/>
      <c r="G158" s="54"/>
      <c r="H158" s="53"/>
      <c r="I158" s="168"/>
      <c r="J158" s="64"/>
      <c r="K158" s="261"/>
      <c r="L158" s="259">
        <v>0</v>
      </c>
      <c r="M158" s="171" t="str">
        <f>IFERROR(VLOOKUP(J158,Lists!J$4:K$725,2,FALSE),"")</f>
        <v/>
      </c>
      <c r="N158" s="66" t="str">
        <f>IFERROR(VLOOKUP(J158,Lists!J$4:L$725,3,FALSE),"")</f>
        <v/>
      </c>
      <c r="O158" s="67" t="str">
        <f t="shared" si="41"/>
        <v/>
      </c>
      <c r="P158" s="62"/>
      <c r="Q158" s="169"/>
      <c r="R158" s="89"/>
      <c r="S158" s="97"/>
      <c r="T158" s="53"/>
      <c r="U158" s="89"/>
      <c r="V158" s="98"/>
      <c r="W158" s="107"/>
      <c r="X158" s="81" t="str">
        <f>IFERROR(VLOOKUP(I158,Lists!A$4:B$11,2,FALSE),"")</f>
        <v/>
      </c>
      <c r="Y158" s="81" t="str">
        <f>IFERROR(VLOOKUP(#REF!,Lists!A$12:B$45,2,FALSE),"")</f>
        <v/>
      </c>
      <c r="Z158" s="85" t="str">
        <f t="shared" si="30"/>
        <v/>
      </c>
      <c r="AA158" s="95" t="str">
        <f t="shared" si="31"/>
        <v/>
      </c>
      <c r="AB158" s="95" t="str">
        <f>IF(L158&lt;&gt;0,IF(R158="Yes",IF(#REF!="","P",""),""),"")</f>
        <v/>
      </c>
      <c r="AC158" s="95" t="str">
        <f t="shared" si="32"/>
        <v/>
      </c>
      <c r="AD158" s="95" t="str">
        <f t="shared" si="33"/>
        <v/>
      </c>
      <c r="AE158" s="95" t="str">
        <f t="shared" si="34"/>
        <v/>
      </c>
      <c r="AR158" s="78"/>
      <c r="BN158" s="69" t="str">
        <f t="shared" si="35"/>
        <v/>
      </c>
      <c r="BO158" s="69" t="str">
        <f t="shared" si="36"/>
        <v/>
      </c>
      <c r="BP158" s="69" t="str">
        <f t="shared" si="37"/>
        <v/>
      </c>
      <c r="BQ158" s="69" t="str">
        <f t="shared" si="38"/>
        <v/>
      </c>
      <c r="BT158" s="69" t="str">
        <f t="shared" si="39"/>
        <v/>
      </c>
      <c r="CX158" s="39" t="str">
        <f t="shared" si="42"/>
        <v/>
      </c>
    </row>
    <row r="159" spans="1:102" ht="20.100000000000001" customHeight="1" x14ac:dyDescent="0.25">
      <c r="A159" s="85">
        <f>ROW()</f>
        <v>159</v>
      </c>
      <c r="B159" s="129" t="str">
        <f t="shared" si="40"/>
        <v/>
      </c>
      <c r="C159" s="129" t="str">
        <f t="shared" si="29"/>
        <v/>
      </c>
      <c r="D159" s="129" t="str">
        <f>IF(C159="","",COUNTIFS(C$11:C159,"&gt;0"))</f>
        <v/>
      </c>
      <c r="E159" s="53"/>
      <c r="F159" s="54"/>
      <c r="G159" s="54"/>
      <c r="H159" s="53"/>
      <c r="I159" s="168"/>
      <c r="J159" s="64"/>
      <c r="K159" s="261"/>
      <c r="L159" s="259">
        <v>0</v>
      </c>
      <c r="M159" s="171" t="str">
        <f>IFERROR(VLOOKUP(J159,Lists!J$4:K$725,2,FALSE),"")</f>
        <v/>
      </c>
      <c r="N159" s="66" t="str">
        <f>IFERROR(VLOOKUP(J159,Lists!J$4:L$725,3,FALSE),"")</f>
        <v/>
      </c>
      <c r="O159" s="67" t="str">
        <f t="shared" si="41"/>
        <v/>
      </c>
      <c r="P159" s="62"/>
      <c r="Q159" s="169"/>
      <c r="R159" s="89"/>
      <c r="S159" s="97"/>
      <c r="T159" s="53"/>
      <c r="U159" s="89"/>
      <c r="V159" s="98"/>
      <c r="W159" s="107"/>
      <c r="X159" s="81" t="str">
        <f>IFERROR(VLOOKUP(I159,Lists!A$4:B$11,2,FALSE),"")</f>
        <v/>
      </c>
      <c r="Y159" s="81" t="str">
        <f>IFERROR(VLOOKUP(#REF!,Lists!A$12:B$45,2,FALSE),"")</f>
        <v/>
      </c>
      <c r="Z159" s="85" t="str">
        <f t="shared" si="30"/>
        <v/>
      </c>
      <c r="AA159" s="95" t="str">
        <f t="shared" si="31"/>
        <v/>
      </c>
      <c r="AB159" s="95" t="str">
        <f>IF(L159&lt;&gt;0,IF(R159="Yes",IF(#REF!="","P",""),""),"")</f>
        <v/>
      </c>
      <c r="AC159" s="95" t="str">
        <f t="shared" si="32"/>
        <v/>
      </c>
      <c r="AD159" s="95" t="str">
        <f t="shared" si="33"/>
        <v/>
      </c>
      <c r="AE159" s="95" t="str">
        <f t="shared" si="34"/>
        <v/>
      </c>
      <c r="BN159" s="69" t="str">
        <f t="shared" si="35"/>
        <v/>
      </c>
      <c r="BO159" s="69" t="str">
        <f t="shared" si="36"/>
        <v/>
      </c>
      <c r="BP159" s="69" t="str">
        <f t="shared" si="37"/>
        <v/>
      </c>
      <c r="BQ159" s="69" t="str">
        <f t="shared" si="38"/>
        <v/>
      </c>
      <c r="BT159" s="69" t="str">
        <f t="shared" si="39"/>
        <v/>
      </c>
      <c r="CX159" s="39" t="str">
        <f t="shared" si="42"/>
        <v/>
      </c>
    </row>
    <row r="160" spans="1:102" ht="20.100000000000001" customHeight="1" x14ac:dyDescent="0.25">
      <c r="A160" s="85">
        <f>ROW()</f>
        <v>160</v>
      </c>
      <c r="B160" s="129" t="str">
        <f t="shared" si="40"/>
        <v/>
      </c>
      <c r="C160" s="129" t="str">
        <f t="shared" si="29"/>
        <v/>
      </c>
      <c r="D160" s="129" t="str">
        <f>IF(C160="","",COUNTIFS(C$11:C160,"&gt;0"))</f>
        <v/>
      </c>
      <c r="E160" s="53"/>
      <c r="F160" s="54"/>
      <c r="G160" s="54"/>
      <c r="H160" s="53"/>
      <c r="I160" s="168"/>
      <c r="J160" s="64"/>
      <c r="K160" s="261"/>
      <c r="L160" s="259">
        <v>0</v>
      </c>
      <c r="M160" s="171" t="str">
        <f>IFERROR(VLOOKUP(J160,Lists!J$4:K$725,2,FALSE),"")</f>
        <v/>
      </c>
      <c r="N160" s="66" t="str">
        <f>IFERROR(VLOOKUP(J160,Lists!J$4:L$725,3,FALSE),"")</f>
        <v/>
      </c>
      <c r="O160" s="67" t="str">
        <f t="shared" si="41"/>
        <v/>
      </c>
      <c r="P160" s="62"/>
      <c r="Q160" s="169"/>
      <c r="R160" s="89"/>
      <c r="S160" s="97"/>
      <c r="T160" s="53"/>
      <c r="U160" s="89"/>
      <c r="V160" s="98"/>
      <c r="W160" s="107"/>
      <c r="X160" s="81" t="str">
        <f>IFERROR(VLOOKUP(I160,Lists!A$4:B$11,2,FALSE),"")</f>
        <v/>
      </c>
      <c r="Y160" s="81" t="str">
        <f>IFERROR(VLOOKUP(#REF!,Lists!A$12:B$45,2,FALSE),"")</f>
        <v/>
      </c>
      <c r="Z160" s="85" t="str">
        <f t="shared" si="30"/>
        <v/>
      </c>
      <c r="AA160" s="95" t="str">
        <f t="shared" si="31"/>
        <v/>
      </c>
      <c r="AB160" s="95" t="str">
        <f>IF(L160&lt;&gt;0,IF(R160="Yes",IF(#REF!="","P",""),""),"")</f>
        <v/>
      </c>
      <c r="AC160" s="95" t="str">
        <f t="shared" si="32"/>
        <v/>
      </c>
      <c r="AD160" s="95" t="str">
        <f t="shared" si="33"/>
        <v/>
      </c>
      <c r="AE160" s="95" t="str">
        <f t="shared" si="34"/>
        <v/>
      </c>
      <c r="BN160" s="69" t="str">
        <f t="shared" si="35"/>
        <v/>
      </c>
      <c r="BO160" s="69" t="str">
        <f t="shared" si="36"/>
        <v/>
      </c>
      <c r="BP160" s="69" t="str">
        <f t="shared" si="37"/>
        <v/>
      </c>
      <c r="BQ160" s="69" t="str">
        <f t="shared" si="38"/>
        <v/>
      </c>
      <c r="BT160" s="69" t="str">
        <f t="shared" si="39"/>
        <v/>
      </c>
      <c r="CX160" s="39" t="str">
        <f t="shared" si="42"/>
        <v/>
      </c>
    </row>
    <row r="161" spans="1:102" ht="20.100000000000001" customHeight="1" x14ac:dyDescent="0.25">
      <c r="A161" s="85">
        <f>ROW()</f>
        <v>161</v>
      </c>
      <c r="B161" s="129" t="str">
        <f t="shared" si="40"/>
        <v/>
      </c>
      <c r="C161" s="129" t="str">
        <f t="shared" si="29"/>
        <v/>
      </c>
      <c r="D161" s="129" t="str">
        <f>IF(C161="","",COUNTIFS(C$11:C161,"&gt;0"))</f>
        <v/>
      </c>
      <c r="E161" s="53"/>
      <c r="F161" s="54"/>
      <c r="G161" s="54"/>
      <c r="H161" s="53"/>
      <c r="I161" s="168"/>
      <c r="J161" s="64"/>
      <c r="K161" s="261"/>
      <c r="L161" s="259">
        <v>0</v>
      </c>
      <c r="M161" s="171" t="str">
        <f>IFERROR(VLOOKUP(J161,Lists!J$4:K$725,2,FALSE),"")</f>
        <v/>
      </c>
      <c r="N161" s="66" t="str">
        <f>IFERROR(VLOOKUP(J161,Lists!J$4:L$725,3,FALSE),"")</f>
        <v/>
      </c>
      <c r="O161" s="67" t="str">
        <f t="shared" si="41"/>
        <v/>
      </c>
      <c r="P161" s="62"/>
      <c r="Q161" s="169"/>
      <c r="R161" s="89"/>
      <c r="S161" s="97"/>
      <c r="T161" s="53"/>
      <c r="U161" s="89"/>
      <c r="V161" s="98"/>
      <c r="W161" s="107"/>
      <c r="X161" s="81" t="str">
        <f>IFERROR(VLOOKUP(I161,Lists!A$4:B$11,2,FALSE),"")</f>
        <v/>
      </c>
      <c r="Y161" s="81" t="str">
        <f>IFERROR(VLOOKUP(#REF!,Lists!A$12:B$45,2,FALSE),"")</f>
        <v/>
      </c>
      <c r="Z161" s="85" t="str">
        <f t="shared" si="30"/>
        <v/>
      </c>
      <c r="AA161" s="95" t="str">
        <f t="shared" si="31"/>
        <v/>
      </c>
      <c r="AB161" s="95" t="str">
        <f>IF(L161&lt;&gt;0,IF(R161="Yes",IF(#REF!="","P",""),""),"")</f>
        <v/>
      </c>
      <c r="AC161" s="95" t="str">
        <f t="shared" si="32"/>
        <v/>
      </c>
      <c r="AD161" s="95" t="str">
        <f t="shared" si="33"/>
        <v/>
      </c>
      <c r="AE161" s="95" t="str">
        <f t="shared" si="34"/>
        <v/>
      </c>
      <c r="BN161" s="69" t="str">
        <f t="shared" si="35"/>
        <v/>
      </c>
      <c r="BO161" s="69" t="str">
        <f t="shared" si="36"/>
        <v/>
      </c>
      <c r="BP161" s="69" t="str">
        <f t="shared" si="37"/>
        <v/>
      </c>
      <c r="BQ161" s="69" t="str">
        <f t="shared" si="38"/>
        <v/>
      </c>
      <c r="BT161" s="69" t="str">
        <f t="shared" si="39"/>
        <v/>
      </c>
      <c r="CX161" s="39" t="str">
        <f t="shared" si="42"/>
        <v/>
      </c>
    </row>
    <row r="162" spans="1:102" ht="20.100000000000001" customHeight="1" x14ac:dyDescent="0.25">
      <c r="A162" s="85">
        <f>ROW()</f>
        <v>162</v>
      </c>
      <c r="B162" s="129" t="str">
        <f t="shared" si="40"/>
        <v/>
      </c>
      <c r="C162" s="129" t="str">
        <f t="shared" si="29"/>
        <v/>
      </c>
      <c r="D162" s="129" t="str">
        <f>IF(C162="","",COUNTIFS(C$11:C162,"&gt;0"))</f>
        <v/>
      </c>
      <c r="E162" s="53"/>
      <c r="F162" s="54"/>
      <c r="G162" s="54"/>
      <c r="H162" s="53"/>
      <c r="I162" s="168"/>
      <c r="J162" s="64"/>
      <c r="K162" s="261"/>
      <c r="L162" s="259">
        <v>0</v>
      </c>
      <c r="M162" s="171" t="str">
        <f>IFERROR(VLOOKUP(J162,Lists!J$4:K$725,2,FALSE),"")</f>
        <v/>
      </c>
      <c r="N162" s="66" t="str">
        <f>IFERROR(VLOOKUP(J162,Lists!J$4:L$725,3,FALSE),"")</f>
        <v/>
      </c>
      <c r="O162" s="67" t="str">
        <f t="shared" si="41"/>
        <v/>
      </c>
      <c r="P162" s="62"/>
      <c r="Q162" s="169"/>
      <c r="R162" s="89"/>
      <c r="S162" s="97"/>
      <c r="T162" s="53"/>
      <c r="U162" s="89"/>
      <c r="V162" s="98"/>
      <c r="W162" s="107"/>
      <c r="X162" s="81" t="str">
        <f>IFERROR(VLOOKUP(I162,Lists!A$4:B$11,2,FALSE),"")</f>
        <v/>
      </c>
      <c r="Y162" s="81" t="str">
        <f>IFERROR(VLOOKUP(#REF!,Lists!A$12:B$45,2,FALSE),"")</f>
        <v/>
      </c>
      <c r="Z162" s="85" t="str">
        <f t="shared" si="30"/>
        <v/>
      </c>
      <c r="AA162" s="95" t="str">
        <f t="shared" si="31"/>
        <v/>
      </c>
      <c r="AB162" s="95" t="str">
        <f>IF(L162&lt;&gt;0,IF(R162="Yes",IF(#REF!="","P",""),""),"")</f>
        <v/>
      </c>
      <c r="AC162" s="95" t="str">
        <f t="shared" si="32"/>
        <v/>
      </c>
      <c r="AD162" s="95" t="str">
        <f t="shared" si="33"/>
        <v/>
      </c>
      <c r="AE162" s="95" t="str">
        <f t="shared" si="34"/>
        <v/>
      </c>
      <c r="BN162" s="69" t="str">
        <f t="shared" si="35"/>
        <v/>
      </c>
      <c r="BO162" s="69" t="str">
        <f t="shared" si="36"/>
        <v/>
      </c>
      <c r="BP162" s="69" t="str">
        <f t="shared" si="37"/>
        <v/>
      </c>
      <c r="BQ162" s="69" t="str">
        <f t="shared" si="38"/>
        <v/>
      </c>
      <c r="BT162" s="69" t="str">
        <f t="shared" si="39"/>
        <v/>
      </c>
      <c r="CX162" s="39" t="str">
        <f t="shared" si="42"/>
        <v/>
      </c>
    </row>
    <row r="163" spans="1:102" ht="20.100000000000001" customHeight="1" x14ac:dyDescent="0.25">
      <c r="A163" s="85">
        <f>ROW()</f>
        <v>163</v>
      </c>
      <c r="B163" s="129" t="str">
        <f t="shared" si="40"/>
        <v/>
      </c>
      <c r="C163" s="129" t="str">
        <f t="shared" si="29"/>
        <v/>
      </c>
      <c r="D163" s="129" t="str">
        <f>IF(C163="","",COUNTIFS(C$11:C163,"&gt;0"))</f>
        <v/>
      </c>
      <c r="E163" s="53"/>
      <c r="F163" s="54"/>
      <c r="G163" s="54"/>
      <c r="H163" s="53"/>
      <c r="I163" s="168"/>
      <c r="J163" s="64"/>
      <c r="K163" s="261"/>
      <c r="L163" s="259">
        <v>0</v>
      </c>
      <c r="M163" s="171" t="str">
        <f>IFERROR(VLOOKUP(J163,Lists!J$4:K$725,2,FALSE),"")</f>
        <v/>
      </c>
      <c r="N163" s="66" t="str">
        <f>IFERROR(VLOOKUP(J163,Lists!J$4:L$725,3,FALSE),"")</f>
        <v/>
      </c>
      <c r="O163" s="67" t="str">
        <f t="shared" si="41"/>
        <v/>
      </c>
      <c r="P163" s="62"/>
      <c r="Q163" s="169"/>
      <c r="R163" s="89"/>
      <c r="S163" s="97"/>
      <c r="T163" s="53"/>
      <c r="U163" s="89"/>
      <c r="V163" s="98"/>
      <c r="W163" s="107"/>
      <c r="X163" s="81" t="str">
        <f>IFERROR(VLOOKUP(I163,Lists!A$4:B$11,2,FALSE),"")</f>
        <v/>
      </c>
      <c r="Y163" s="81" t="str">
        <f>IFERROR(VLOOKUP(#REF!,Lists!A$12:B$45,2,FALSE),"")</f>
        <v/>
      </c>
      <c r="Z163" s="85" t="str">
        <f t="shared" si="30"/>
        <v/>
      </c>
      <c r="AA163" s="95" t="str">
        <f t="shared" si="31"/>
        <v/>
      </c>
      <c r="AB163" s="95" t="str">
        <f>IF(L163&lt;&gt;0,IF(R163="Yes",IF(#REF!="","P",""),""),"")</f>
        <v/>
      </c>
      <c r="AC163" s="95" t="str">
        <f t="shared" si="32"/>
        <v/>
      </c>
      <c r="AD163" s="95" t="str">
        <f t="shared" si="33"/>
        <v/>
      </c>
      <c r="AE163" s="95" t="str">
        <f t="shared" si="34"/>
        <v/>
      </c>
      <c r="AR163" s="78"/>
      <c r="BN163" s="69" t="str">
        <f t="shared" si="35"/>
        <v/>
      </c>
      <c r="BO163" s="69" t="str">
        <f t="shared" si="36"/>
        <v/>
      </c>
      <c r="BP163" s="69" t="str">
        <f t="shared" si="37"/>
        <v/>
      </c>
      <c r="BQ163" s="69" t="str">
        <f t="shared" si="38"/>
        <v/>
      </c>
      <c r="BT163" s="69" t="str">
        <f t="shared" si="39"/>
        <v/>
      </c>
      <c r="CX163" s="39" t="str">
        <f t="shared" si="42"/>
        <v/>
      </c>
    </row>
    <row r="164" spans="1:102" ht="20.100000000000001" customHeight="1" x14ac:dyDescent="0.25">
      <c r="A164" s="85">
        <f>ROW()</f>
        <v>164</v>
      </c>
      <c r="B164" s="129" t="str">
        <f t="shared" si="40"/>
        <v/>
      </c>
      <c r="C164" s="129" t="str">
        <f t="shared" si="29"/>
        <v/>
      </c>
      <c r="D164" s="129" t="str">
        <f>IF(C164="","",COUNTIFS(C$11:C164,"&gt;0"))</f>
        <v/>
      </c>
      <c r="E164" s="53"/>
      <c r="F164" s="54"/>
      <c r="G164" s="54"/>
      <c r="H164" s="53"/>
      <c r="I164" s="168"/>
      <c r="J164" s="64"/>
      <c r="K164" s="261"/>
      <c r="L164" s="259">
        <v>0</v>
      </c>
      <c r="M164" s="171" t="str">
        <f>IFERROR(VLOOKUP(J164,Lists!J$4:K$725,2,FALSE),"")</f>
        <v/>
      </c>
      <c r="N164" s="66" t="str">
        <f>IFERROR(VLOOKUP(J164,Lists!J$4:L$725,3,FALSE),"")</f>
        <v/>
      </c>
      <c r="O164" s="67" t="str">
        <f t="shared" si="41"/>
        <v/>
      </c>
      <c r="P164" s="62"/>
      <c r="Q164" s="169"/>
      <c r="R164" s="89"/>
      <c r="S164" s="97"/>
      <c r="T164" s="53"/>
      <c r="U164" s="89"/>
      <c r="V164" s="98"/>
      <c r="W164" s="107"/>
      <c r="X164" s="81" t="str">
        <f>IFERROR(VLOOKUP(I164,Lists!A$4:B$11,2,FALSE),"")</f>
        <v/>
      </c>
      <c r="Y164" s="81" t="str">
        <f>IFERROR(VLOOKUP(#REF!,Lists!A$12:B$45,2,FALSE),"")</f>
        <v/>
      </c>
      <c r="Z164" s="85" t="str">
        <f t="shared" si="30"/>
        <v/>
      </c>
      <c r="AA164" s="95" t="str">
        <f t="shared" si="31"/>
        <v/>
      </c>
      <c r="AB164" s="95" t="str">
        <f>IF(L164&lt;&gt;0,IF(R164="Yes",IF(#REF!="","P",""),""),"")</f>
        <v/>
      </c>
      <c r="AC164" s="95" t="str">
        <f t="shared" si="32"/>
        <v/>
      </c>
      <c r="AD164" s="95" t="str">
        <f t="shared" si="33"/>
        <v/>
      </c>
      <c r="AE164" s="95" t="str">
        <f t="shared" si="34"/>
        <v/>
      </c>
      <c r="BN164" s="69" t="str">
        <f t="shared" si="35"/>
        <v/>
      </c>
      <c r="BO164" s="69" t="str">
        <f t="shared" si="36"/>
        <v/>
      </c>
      <c r="BP164" s="69" t="str">
        <f t="shared" si="37"/>
        <v/>
      </c>
      <c r="BQ164" s="69" t="str">
        <f t="shared" si="38"/>
        <v/>
      </c>
      <c r="BT164" s="69" t="str">
        <f t="shared" si="39"/>
        <v/>
      </c>
      <c r="CX164" s="39" t="str">
        <f t="shared" si="42"/>
        <v/>
      </c>
    </row>
    <row r="165" spans="1:102" ht="20.100000000000001" customHeight="1" x14ac:dyDescent="0.25">
      <c r="A165" s="85">
        <f>ROW()</f>
        <v>165</v>
      </c>
      <c r="B165" s="129" t="str">
        <f t="shared" si="40"/>
        <v/>
      </c>
      <c r="C165" s="129" t="str">
        <f t="shared" si="29"/>
        <v/>
      </c>
      <c r="D165" s="129" t="str">
        <f>IF(C165="","",COUNTIFS(C$11:C165,"&gt;0"))</f>
        <v/>
      </c>
      <c r="E165" s="53"/>
      <c r="F165" s="54"/>
      <c r="G165" s="54"/>
      <c r="H165" s="53"/>
      <c r="I165" s="168"/>
      <c r="J165" s="64"/>
      <c r="K165" s="261"/>
      <c r="L165" s="259">
        <v>0</v>
      </c>
      <c r="M165" s="171" t="str">
        <f>IFERROR(VLOOKUP(J165,Lists!J$4:K$725,2,FALSE),"")</f>
        <v/>
      </c>
      <c r="N165" s="66" t="str">
        <f>IFERROR(VLOOKUP(J165,Lists!J$4:L$725,3,FALSE),"")</f>
        <v/>
      </c>
      <c r="O165" s="67" t="str">
        <f t="shared" si="41"/>
        <v/>
      </c>
      <c r="P165" s="62"/>
      <c r="Q165" s="169"/>
      <c r="R165" s="89"/>
      <c r="S165" s="97"/>
      <c r="T165" s="53"/>
      <c r="U165" s="89"/>
      <c r="V165" s="98"/>
      <c r="W165" s="107"/>
      <c r="X165" s="81" t="str">
        <f>IFERROR(VLOOKUP(I165,Lists!A$4:B$11,2,FALSE),"")</f>
        <v/>
      </c>
      <c r="Y165" s="81" t="str">
        <f>IFERROR(VLOOKUP(#REF!,Lists!A$12:B$45,2,FALSE),"")</f>
        <v/>
      </c>
      <c r="Z165" s="85" t="str">
        <f t="shared" si="30"/>
        <v/>
      </c>
      <c r="AA165" s="95" t="str">
        <f t="shared" si="31"/>
        <v/>
      </c>
      <c r="AB165" s="95" t="str">
        <f>IF(L165&lt;&gt;0,IF(R165="Yes",IF(#REF!="","P",""),""),"")</f>
        <v/>
      </c>
      <c r="AC165" s="95" t="str">
        <f t="shared" si="32"/>
        <v/>
      </c>
      <c r="AD165" s="95" t="str">
        <f t="shared" si="33"/>
        <v/>
      </c>
      <c r="AE165" s="95" t="str">
        <f t="shared" si="34"/>
        <v/>
      </c>
      <c r="BN165" s="69" t="str">
        <f t="shared" si="35"/>
        <v/>
      </c>
      <c r="BO165" s="69" t="str">
        <f t="shared" si="36"/>
        <v/>
      </c>
      <c r="BP165" s="69" t="str">
        <f t="shared" si="37"/>
        <v/>
      </c>
      <c r="BQ165" s="69" t="str">
        <f t="shared" si="38"/>
        <v/>
      </c>
      <c r="BT165" s="69" t="str">
        <f t="shared" si="39"/>
        <v/>
      </c>
      <c r="CX165" s="39" t="str">
        <f t="shared" si="42"/>
        <v/>
      </c>
    </row>
    <row r="166" spans="1:102" ht="20.100000000000001" customHeight="1" x14ac:dyDescent="0.25">
      <c r="A166" s="85">
        <f>ROW()</f>
        <v>166</v>
      </c>
      <c r="B166" s="129" t="str">
        <f t="shared" si="40"/>
        <v/>
      </c>
      <c r="C166" s="129" t="str">
        <f t="shared" si="29"/>
        <v/>
      </c>
      <c r="D166" s="129" t="str">
        <f>IF(C166="","",COUNTIFS(C$11:C166,"&gt;0"))</f>
        <v/>
      </c>
      <c r="E166" s="53"/>
      <c r="F166" s="54"/>
      <c r="G166" s="54"/>
      <c r="H166" s="53"/>
      <c r="I166" s="168"/>
      <c r="J166" s="64"/>
      <c r="K166" s="261"/>
      <c r="L166" s="259">
        <v>0</v>
      </c>
      <c r="M166" s="171" t="str">
        <f>IFERROR(VLOOKUP(J166,Lists!J$4:K$725,2,FALSE),"")</f>
        <v/>
      </c>
      <c r="N166" s="66" t="str">
        <f>IFERROR(VLOOKUP(J166,Lists!J$4:L$725,3,FALSE),"")</f>
        <v/>
      </c>
      <c r="O166" s="67" t="str">
        <f t="shared" si="41"/>
        <v/>
      </c>
      <c r="P166" s="62"/>
      <c r="Q166" s="169"/>
      <c r="R166" s="89"/>
      <c r="S166" s="97"/>
      <c r="T166" s="53"/>
      <c r="U166" s="89"/>
      <c r="V166" s="98"/>
      <c r="W166" s="107"/>
      <c r="X166" s="81" t="str">
        <f>IFERROR(VLOOKUP(I166,Lists!A$4:B$11,2,FALSE),"")</f>
        <v/>
      </c>
      <c r="Y166" s="81" t="str">
        <f>IFERROR(VLOOKUP(#REF!,Lists!A$12:B$45,2,FALSE),"")</f>
        <v/>
      </c>
      <c r="Z166" s="85" t="str">
        <f t="shared" si="30"/>
        <v/>
      </c>
      <c r="AA166" s="95" t="str">
        <f t="shared" si="31"/>
        <v/>
      </c>
      <c r="AB166" s="95" t="str">
        <f>IF(L166&lt;&gt;0,IF(R166="Yes",IF(#REF!="","P",""),""),"")</f>
        <v/>
      </c>
      <c r="AC166" s="95" t="str">
        <f t="shared" si="32"/>
        <v/>
      </c>
      <c r="AD166" s="95" t="str">
        <f t="shared" si="33"/>
        <v/>
      </c>
      <c r="AE166" s="95" t="str">
        <f t="shared" si="34"/>
        <v/>
      </c>
      <c r="BN166" s="69" t="str">
        <f t="shared" si="35"/>
        <v/>
      </c>
      <c r="BO166" s="69" t="str">
        <f t="shared" si="36"/>
        <v/>
      </c>
      <c r="BP166" s="69" t="str">
        <f t="shared" si="37"/>
        <v/>
      </c>
      <c r="BQ166" s="69" t="str">
        <f t="shared" si="38"/>
        <v/>
      </c>
      <c r="BT166" s="69" t="str">
        <f t="shared" si="39"/>
        <v/>
      </c>
      <c r="CX166" s="39" t="str">
        <f t="shared" si="42"/>
        <v/>
      </c>
    </row>
    <row r="167" spans="1:102" ht="20.100000000000001" customHeight="1" x14ac:dyDescent="0.25">
      <c r="A167" s="85">
        <f>ROW()</f>
        <v>167</v>
      </c>
      <c r="B167" s="129" t="str">
        <f t="shared" si="40"/>
        <v/>
      </c>
      <c r="C167" s="129" t="str">
        <f t="shared" si="29"/>
        <v/>
      </c>
      <c r="D167" s="129" t="str">
        <f>IF(C167="","",COUNTIFS(C$11:C167,"&gt;0"))</f>
        <v/>
      </c>
      <c r="E167" s="53"/>
      <c r="F167" s="54"/>
      <c r="G167" s="54"/>
      <c r="H167" s="53"/>
      <c r="I167" s="168"/>
      <c r="J167" s="64"/>
      <c r="K167" s="261"/>
      <c r="L167" s="259">
        <v>0</v>
      </c>
      <c r="M167" s="171" t="str">
        <f>IFERROR(VLOOKUP(J167,Lists!J$4:K$725,2,FALSE),"")</f>
        <v/>
      </c>
      <c r="N167" s="66" t="str">
        <f>IFERROR(VLOOKUP(J167,Lists!J$4:L$725,3,FALSE),"")</f>
        <v/>
      </c>
      <c r="O167" s="67" t="str">
        <f t="shared" si="41"/>
        <v/>
      </c>
      <c r="P167" s="62"/>
      <c r="Q167" s="169"/>
      <c r="R167" s="89"/>
      <c r="S167" s="97"/>
      <c r="T167" s="53"/>
      <c r="U167" s="89"/>
      <c r="V167" s="98"/>
      <c r="W167" s="107"/>
      <c r="X167" s="81" t="str">
        <f>IFERROR(VLOOKUP(I167,Lists!A$4:B$11,2,FALSE),"")</f>
        <v/>
      </c>
      <c r="Y167" s="81" t="str">
        <f>IFERROR(VLOOKUP(#REF!,Lists!A$12:B$45,2,FALSE),"")</f>
        <v/>
      </c>
      <c r="Z167" s="85" t="str">
        <f t="shared" si="30"/>
        <v/>
      </c>
      <c r="AA167" s="95" t="str">
        <f t="shared" si="31"/>
        <v/>
      </c>
      <c r="AB167" s="95" t="str">
        <f>IF(L167&lt;&gt;0,IF(R167="Yes",IF(#REF!="","P",""),""),"")</f>
        <v/>
      </c>
      <c r="AC167" s="95" t="str">
        <f t="shared" si="32"/>
        <v/>
      </c>
      <c r="AD167" s="95" t="str">
        <f t="shared" si="33"/>
        <v/>
      </c>
      <c r="AE167" s="95" t="str">
        <f t="shared" si="34"/>
        <v/>
      </c>
      <c r="BN167" s="69" t="str">
        <f t="shared" si="35"/>
        <v/>
      </c>
      <c r="BO167" s="69" t="str">
        <f t="shared" si="36"/>
        <v/>
      </c>
      <c r="BP167" s="69" t="str">
        <f t="shared" si="37"/>
        <v/>
      </c>
      <c r="BQ167" s="69" t="str">
        <f t="shared" si="38"/>
        <v/>
      </c>
      <c r="BT167" s="69" t="str">
        <f t="shared" si="39"/>
        <v/>
      </c>
      <c r="CX167" s="39" t="str">
        <f t="shared" si="42"/>
        <v/>
      </c>
    </row>
    <row r="168" spans="1:102" ht="20.100000000000001" customHeight="1" x14ac:dyDescent="0.25">
      <c r="A168" s="85">
        <f>ROW()</f>
        <v>168</v>
      </c>
      <c r="B168" s="129" t="str">
        <f t="shared" si="40"/>
        <v/>
      </c>
      <c r="C168" s="129" t="str">
        <f t="shared" si="29"/>
        <v/>
      </c>
      <c r="D168" s="129" t="str">
        <f>IF(C168="","",COUNTIFS(C$11:C168,"&gt;0"))</f>
        <v/>
      </c>
      <c r="E168" s="53"/>
      <c r="F168" s="54"/>
      <c r="G168" s="54"/>
      <c r="H168" s="53"/>
      <c r="I168" s="168"/>
      <c r="J168" s="64"/>
      <c r="K168" s="261"/>
      <c r="L168" s="259">
        <v>0</v>
      </c>
      <c r="M168" s="171" t="str">
        <f>IFERROR(VLOOKUP(J168,Lists!J$4:K$725,2,FALSE),"")</f>
        <v/>
      </c>
      <c r="N168" s="66" t="str">
        <f>IFERROR(VLOOKUP(J168,Lists!J$4:L$725,3,FALSE),"")</f>
        <v/>
      </c>
      <c r="O168" s="67" t="str">
        <f t="shared" si="41"/>
        <v/>
      </c>
      <c r="P168" s="62"/>
      <c r="Q168" s="169"/>
      <c r="R168" s="89"/>
      <c r="S168" s="97"/>
      <c r="T168" s="53"/>
      <c r="U168" s="89"/>
      <c r="V168" s="98"/>
      <c r="W168" s="107"/>
      <c r="X168" s="81" t="str">
        <f>IFERROR(VLOOKUP(I168,Lists!A$4:B$11,2,FALSE),"")</f>
        <v/>
      </c>
      <c r="Y168" s="81" t="str">
        <f>IFERROR(VLOOKUP(#REF!,Lists!A$12:B$45,2,FALSE),"")</f>
        <v/>
      </c>
      <c r="Z168" s="85" t="str">
        <f t="shared" si="30"/>
        <v/>
      </c>
      <c r="AA168" s="95" t="str">
        <f t="shared" si="31"/>
        <v/>
      </c>
      <c r="AB168" s="95" t="str">
        <f>IF(L168&lt;&gt;0,IF(R168="Yes",IF(#REF!="","P",""),""),"")</f>
        <v/>
      </c>
      <c r="AC168" s="95" t="str">
        <f t="shared" si="32"/>
        <v/>
      </c>
      <c r="AD168" s="95" t="str">
        <f t="shared" si="33"/>
        <v/>
      </c>
      <c r="AE168" s="95" t="str">
        <f t="shared" si="34"/>
        <v/>
      </c>
      <c r="BN168" s="69" t="str">
        <f t="shared" si="35"/>
        <v/>
      </c>
      <c r="BO168" s="69" t="str">
        <f t="shared" si="36"/>
        <v/>
      </c>
      <c r="BP168" s="69" t="str">
        <f t="shared" si="37"/>
        <v/>
      </c>
      <c r="BQ168" s="69" t="str">
        <f t="shared" si="38"/>
        <v/>
      </c>
      <c r="BT168" s="69" t="str">
        <f t="shared" si="39"/>
        <v/>
      </c>
      <c r="CX168" s="39" t="str">
        <f t="shared" si="42"/>
        <v/>
      </c>
    </row>
    <row r="169" spans="1:102" ht="20.100000000000001" customHeight="1" x14ac:dyDescent="0.25">
      <c r="A169" s="85">
        <f>ROW()</f>
        <v>169</v>
      </c>
      <c r="B169" s="129" t="str">
        <f t="shared" si="40"/>
        <v/>
      </c>
      <c r="C169" s="129" t="str">
        <f t="shared" si="29"/>
        <v/>
      </c>
      <c r="D169" s="129" t="str">
        <f>IF(C169="","",COUNTIFS(C$11:C169,"&gt;0"))</f>
        <v/>
      </c>
      <c r="E169" s="53"/>
      <c r="F169" s="54"/>
      <c r="G169" s="54"/>
      <c r="H169" s="53"/>
      <c r="I169" s="168"/>
      <c r="J169" s="64"/>
      <c r="K169" s="261"/>
      <c r="L169" s="259">
        <v>0</v>
      </c>
      <c r="M169" s="171" t="str">
        <f>IFERROR(VLOOKUP(J169,Lists!J$4:K$725,2,FALSE),"")</f>
        <v/>
      </c>
      <c r="N169" s="66" t="str">
        <f>IFERROR(VLOOKUP(J169,Lists!J$4:L$725,3,FALSE),"")</f>
        <v/>
      </c>
      <c r="O169" s="67" t="str">
        <f t="shared" si="41"/>
        <v/>
      </c>
      <c r="P169" s="62"/>
      <c r="Q169" s="169"/>
      <c r="R169" s="89"/>
      <c r="S169" s="97"/>
      <c r="T169" s="53"/>
      <c r="U169" s="89"/>
      <c r="V169" s="98"/>
      <c r="W169" s="107"/>
      <c r="X169" s="81" t="str">
        <f>IFERROR(VLOOKUP(I169,Lists!A$4:B$11,2,FALSE),"")</f>
        <v/>
      </c>
      <c r="Y169" s="81" t="str">
        <f>IFERROR(VLOOKUP(#REF!,Lists!A$12:B$45,2,FALSE),"")</f>
        <v/>
      </c>
      <c r="Z169" s="85" t="str">
        <f t="shared" si="30"/>
        <v/>
      </c>
      <c r="AA169" s="95" t="str">
        <f t="shared" si="31"/>
        <v/>
      </c>
      <c r="AB169" s="95" t="str">
        <f>IF(L169&lt;&gt;0,IF(R169="Yes",IF(#REF!="","P",""),""),"")</f>
        <v/>
      </c>
      <c r="AC169" s="95" t="str">
        <f t="shared" si="32"/>
        <v/>
      </c>
      <c r="AD169" s="95" t="str">
        <f t="shared" si="33"/>
        <v/>
      </c>
      <c r="AE169" s="95" t="str">
        <f t="shared" si="34"/>
        <v/>
      </c>
      <c r="BN169" s="69" t="str">
        <f t="shared" si="35"/>
        <v/>
      </c>
      <c r="BO169" s="69" t="str">
        <f t="shared" si="36"/>
        <v/>
      </c>
      <c r="BP169" s="69" t="str">
        <f t="shared" si="37"/>
        <v/>
      </c>
      <c r="BQ169" s="69" t="str">
        <f t="shared" si="38"/>
        <v/>
      </c>
      <c r="BT169" s="69" t="str">
        <f t="shared" si="39"/>
        <v/>
      </c>
      <c r="CX169" s="39" t="str">
        <f t="shared" si="42"/>
        <v/>
      </c>
    </row>
    <row r="170" spans="1:102" ht="20.100000000000001" customHeight="1" x14ac:dyDescent="0.25">
      <c r="A170" s="85">
        <f>ROW()</f>
        <v>170</v>
      </c>
      <c r="B170" s="129" t="str">
        <f t="shared" si="40"/>
        <v/>
      </c>
      <c r="C170" s="129" t="str">
        <f t="shared" si="29"/>
        <v/>
      </c>
      <c r="D170" s="129" t="str">
        <f>IF(C170="","",COUNTIFS(C$11:C170,"&gt;0"))</f>
        <v/>
      </c>
      <c r="E170" s="53"/>
      <c r="F170" s="54"/>
      <c r="G170" s="54"/>
      <c r="H170" s="53"/>
      <c r="I170" s="168"/>
      <c r="J170" s="64"/>
      <c r="K170" s="261"/>
      <c r="L170" s="259">
        <v>0</v>
      </c>
      <c r="M170" s="171" t="str">
        <f>IFERROR(VLOOKUP(J170,Lists!J$4:K$725,2,FALSE),"")</f>
        <v/>
      </c>
      <c r="N170" s="66" t="str">
        <f>IFERROR(VLOOKUP(J170,Lists!J$4:L$725,3,FALSE),"")</f>
        <v/>
      </c>
      <c r="O170" s="67" t="str">
        <f t="shared" si="41"/>
        <v/>
      </c>
      <c r="P170" s="62"/>
      <c r="Q170" s="169"/>
      <c r="R170" s="89"/>
      <c r="S170" s="97"/>
      <c r="T170" s="53"/>
      <c r="U170" s="89"/>
      <c r="V170" s="98"/>
      <c r="W170" s="107"/>
      <c r="X170" s="81" t="str">
        <f>IFERROR(VLOOKUP(I170,Lists!A$4:B$11,2,FALSE),"")</f>
        <v/>
      </c>
      <c r="Y170" s="81" t="str">
        <f>IFERROR(VLOOKUP(#REF!,Lists!A$12:B$45,2,FALSE),"")</f>
        <v/>
      </c>
      <c r="Z170" s="85" t="str">
        <f t="shared" si="30"/>
        <v/>
      </c>
      <c r="AA170" s="95" t="str">
        <f t="shared" si="31"/>
        <v/>
      </c>
      <c r="AB170" s="95" t="str">
        <f>IF(L170&lt;&gt;0,IF(R170="Yes",IF(#REF!="","P",""),""),"")</f>
        <v/>
      </c>
      <c r="AC170" s="95" t="str">
        <f t="shared" si="32"/>
        <v/>
      </c>
      <c r="AD170" s="95" t="str">
        <f t="shared" si="33"/>
        <v/>
      </c>
      <c r="AE170" s="95" t="str">
        <f t="shared" si="34"/>
        <v/>
      </c>
      <c r="BN170" s="69" t="str">
        <f t="shared" si="35"/>
        <v/>
      </c>
      <c r="BO170" s="69" t="str">
        <f t="shared" si="36"/>
        <v/>
      </c>
      <c r="BP170" s="69" t="str">
        <f t="shared" si="37"/>
        <v/>
      </c>
      <c r="BQ170" s="69" t="str">
        <f t="shared" si="38"/>
        <v/>
      </c>
      <c r="BT170" s="69" t="str">
        <f t="shared" si="39"/>
        <v/>
      </c>
      <c r="CX170" s="39" t="str">
        <f t="shared" si="42"/>
        <v/>
      </c>
    </row>
    <row r="171" spans="1:102" ht="20.100000000000001" customHeight="1" x14ac:dyDescent="0.25">
      <c r="A171" s="85">
        <f>ROW()</f>
        <v>171</v>
      </c>
      <c r="B171" s="129" t="str">
        <f t="shared" si="40"/>
        <v/>
      </c>
      <c r="C171" s="129" t="str">
        <f t="shared" si="29"/>
        <v/>
      </c>
      <c r="D171" s="129" t="str">
        <f>IF(C171="","",COUNTIFS(C$11:C171,"&gt;0"))</f>
        <v/>
      </c>
      <c r="E171" s="53"/>
      <c r="F171" s="54"/>
      <c r="G171" s="54"/>
      <c r="H171" s="53"/>
      <c r="I171" s="168"/>
      <c r="J171" s="64"/>
      <c r="K171" s="261"/>
      <c r="L171" s="259">
        <v>0</v>
      </c>
      <c r="M171" s="171" t="str">
        <f>IFERROR(VLOOKUP(J171,Lists!J$4:K$725,2,FALSE),"")</f>
        <v/>
      </c>
      <c r="N171" s="66" t="str">
        <f>IFERROR(VLOOKUP(J171,Lists!J$4:L$725,3,FALSE),"")</f>
        <v/>
      </c>
      <c r="O171" s="67" t="str">
        <f t="shared" si="41"/>
        <v/>
      </c>
      <c r="P171" s="62"/>
      <c r="Q171" s="169"/>
      <c r="R171" s="89"/>
      <c r="S171" s="97"/>
      <c r="T171" s="53"/>
      <c r="U171" s="89"/>
      <c r="V171" s="98"/>
      <c r="W171" s="107"/>
      <c r="X171" s="81" t="str">
        <f>IFERROR(VLOOKUP(I171,Lists!A$4:B$11,2,FALSE),"")</f>
        <v/>
      </c>
      <c r="Y171" s="81" t="str">
        <f>IFERROR(VLOOKUP(#REF!,Lists!A$12:B$45,2,FALSE),"")</f>
        <v/>
      </c>
      <c r="Z171" s="85" t="str">
        <f t="shared" si="30"/>
        <v/>
      </c>
      <c r="AA171" s="95" t="str">
        <f t="shared" si="31"/>
        <v/>
      </c>
      <c r="AB171" s="95" t="str">
        <f>IF(L171&lt;&gt;0,IF(R171="Yes",IF(#REF!="","P",""),""),"")</f>
        <v/>
      </c>
      <c r="AC171" s="95" t="str">
        <f t="shared" si="32"/>
        <v/>
      </c>
      <c r="AD171" s="95" t="str">
        <f t="shared" si="33"/>
        <v/>
      </c>
      <c r="AE171" s="95" t="str">
        <f t="shared" si="34"/>
        <v/>
      </c>
      <c r="BN171" s="69" t="str">
        <f t="shared" si="35"/>
        <v/>
      </c>
      <c r="BO171" s="69" t="str">
        <f t="shared" si="36"/>
        <v/>
      </c>
      <c r="BP171" s="69" t="str">
        <f t="shared" si="37"/>
        <v/>
      </c>
      <c r="BQ171" s="69" t="str">
        <f t="shared" si="38"/>
        <v/>
      </c>
      <c r="BT171" s="69" t="str">
        <f t="shared" si="39"/>
        <v/>
      </c>
      <c r="CX171" s="39" t="str">
        <f t="shared" si="42"/>
        <v/>
      </c>
    </row>
    <row r="172" spans="1:102" ht="20.100000000000001" customHeight="1" x14ac:dyDescent="0.25">
      <c r="A172" s="85">
        <f>ROW()</f>
        <v>172</v>
      </c>
      <c r="B172" s="129" t="str">
        <f t="shared" si="40"/>
        <v/>
      </c>
      <c r="C172" s="129" t="str">
        <f t="shared" si="29"/>
        <v/>
      </c>
      <c r="D172" s="129" t="str">
        <f>IF(C172="","",COUNTIFS(C$11:C172,"&gt;0"))</f>
        <v/>
      </c>
      <c r="E172" s="53"/>
      <c r="F172" s="54"/>
      <c r="G172" s="54"/>
      <c r="H172" s="53"/>
      <c r="I172" s="168"/>
      <c r="J172" s="64"/>
      <c r="K172" s="261"/>
      <c r="L172" s="259">
        <v>0</v>
      </c>
      <c r="M172" s="171" t="str">
        <f>IFERROR(VLOOKUP(J172,Lists!J$4:K$725,2,FALSE),"")</f>
        <v/>
      </c>
      <c r="N172" s="66" t="str">
        <f>IFERROR(VLOOKUP(J172,Lists!J$4:L$725,3,FALSE),"")</f>
        <v/>
      </c>
      <c r="O172" s="67" t="str">
        <f t="shared" si="41"/>
        <v/>
      </c>
      <c r="P172" s="62"/>
      <c r="Q172" s="169"/>
      <c r="R172" s="89"/>
      <c r="S172" s="97"/>
      <c r="T172" s="53"/>
      <c r="U172" s="89"/>
      <c r="V172" s="98"/>
      <c r="W172" s="107"/>
      <c r="X172" s="81" t="str">
        <f>IFERROR(VLOOKUP(I172,Lists!A$4:B$11,2,FALSE),"")</f>
        <v/>
      </c>
      <c r="Y172" s="81" t="str">
        <f>IFERROR(VLOOKUP(#REF!,Lists!A$12:B$45,2,FALSE),"")</f>
        <v/>
      </c>
      <c r="Z172" s="85" t="str">
        <f t="shared" si="30"/>
        <v/>
      </c>
      <c r="AA172" s="95" t="str">
        <f t="shared" si="31"/>
        <v/>
      </c>
      <c r="AB172" s="95" t="str">
        <f>IF(L172&lt;&gt;0,IF(R172="Yes",IF(#REF!="","P",""),""),"")</f>
        <v/>
      </c>
      <c r="AC172" s="95" t="str">
        <f t="shared" si="32"/>
        <v/>
      </c>
      <c r="AD172" s="95" t="str">
        <f t="shared" si="33"/>
        <v/>
      </c>
      <c r="AE172" s="95" t="str">
        <f t="shared" si="34"/>
        <v/>
      </c>
      <c r="BN172" s="69" t="str">
        <f t="shared" si="35"/>
        <v/>
      </c>
      <c r="BO172" s="69" t="str">
        <f t="shared" si="36"/>
        <v/>
      </c>
      <c r="BP172" s="69" t="str">
        <f t="shared" si="37"/>
        <v/>
      </c>
      <c r="BQ172" s="69" t="str">
        <f t="shared" si="38"/>
        <v/>
      </c>
      <c r="BT172" s="69" t="str">
        <f t="shared" si="39"/>
        <v/>
      </c>
      <c r="CX172" s="39" t="str">
        <f t="shared" si="42"/>
        <v/>
      </c>
    </row>
    <row r="173" spans="1:102" ht="20.100000000000001" customHeight="1" x14ac:dyDescent="0.25">
      <c r="A173" s="85">
        <f>ROW()</f>
        <v>173</v>
      </c>
      <c r="B173" s="129" t="str">
        <f t="shared" si="40"/>
        <v/>
      </c>
      <c r="C173" s="129" t="str">
        <f t="shared" si="29"/>
        <v/>
      </c>
      <c r="D173" s="129" t="str">
        <f>IF(C173="","",COUNTIFS(C$11:C173,"&gt;0"))</f>
        <v/>
      </c>
      <c r="E173" s="53"/>
      <c r="F173" s="54"/>
      <c r="G173" s="54"/>
      <c r="H173" s="53"/>
      <c r="I173" s="168"/>
      <c r="J173" s="64"/>
      <c r="K173" s="261"/>
      <c r="L173" s="259">
        <v>0</v>
      </c>
      <c r="M173" s="171" t="str">
        <f>IFERROR(VLOOKUP(J173,Lists!J$4:K$725,2,FALSE),"")</f>
        <v/>
      </c>
      <c r="N173" s="66" t="str">
        <f>IFERROR(VLOOKUP(J173,Lists!J$4:L$725,3,FALSE),"")</f>
        <v/>
      </c>
      <c r="O173" s="67" t="str">
        <f t="shared" si="41"/>
        <v/>
      </c>
      <c r="P173" s="62"/>
      <c r="Q173" s="169"/>
      <c r="R173" s="89"/>
      <c r="S173" s="97"/>
      <c r="T173" s="53"/>
      <c r="U173" s="89"/>
      <c r="V173" s="98"/>
      <c r="W173" s="107"/>
      <c r="X173" s="81" t="str">
        <f>IFERROR(VLOOKUP(I173,Lists!A$4:B$11,2,FALSE),"")</f>
        <v/>
      </c>
      <c r="Y173" s="81" t="str">
        <f>IFERROR(VLOOKUP(#REF!,Lists!A$12:B$45,2,FALSE),"")</f>
        <v/>
      </c>
      <c r="Z173" s="85" t="str">
        <f t="shared" si="30"/>
        <v/>
      </c>
      <c r="AA173" s="95" t="str">
        <f t="shared" si="31"/>
        <v/>
      </c>
      <c r="AB173" s="95" t="str">
        <f>IF(L173&lt;&gt;0,IF(R173="Yes",IF(#REF!="","P",""),""),"")</f>
        <v/>
      </c>
      <c r="AC173" s="95" t="str">
        <f t="shared" si="32"/>
        <v/>
      </c>
      <c r="AD173" s="95" t="str">
        <f t="shared" si="33"/>
        <v/>
      </c>
      <c r="AE173" s="95" t="str">
        <f t="shared" si="34"/>
        <v/>
      </c>
      <c r="BN173" s="69" t="str">
        <f t="shared" si="35"/>
        <v/>
      </c>
      <c r="BO173" s="69" t="str">
        <f t="shared" si="36"/>
        <v/>
      </c>
      <c r="BP173" s="69" t="str">
        <f t="shared" si="37"/>
        <v/>
      </c>
      <c r="BQ173" s="69" t="str">
        <f t="shared" si="38"/>
        <v/>
      </c>
      <c r="BT173" s="69" t="str">
        <f t="shared" si="39"/>
        <v/>
      </c>
      <c r="CX173" s="39" t="str">
        <f t="shared" si="42"/>
        <v/>
      </c>
    </row>
    <row r="174" spans="1:102" ht="20.100000000000001" customHeight="1" x14ac:dyDescent="0.25">
      <c r="A174" s="85">
        <f>ROW()</f>
        <v>174</v>
      </c>
      <c r="B174" s="129" t="str">
        <f t="shared" si="40"/>
        <v/>
      </c>
      <c r="C174" s="129" t="str">
        <f t="shared" si="29"/>
        <v/>
      </c>
      <c r="D174" s="129" t="str">
        <f>IF(C174="","",COUNTIFS(C$11:C174,"&gt;0"))</f>
        <v/>
      </c>
      <c r="E174" s="53"/>
      <c r="F174" s="54"/>
      <c r="G174" s="54"/>
      <c r="H174" s="53"/>
      <c r="I174" s="168"/>
      <c r="J174" s="64"/>
      <c r="K174" s="261"/>
      <c r="L174" s="259">
        <v>0</v>
      </c>
      <c r="M174" s="171" t="str">
        <f>IFERROR(VLOOKUP(J174,Lists!J$4:K$725,2,FALSE),"")</f>
        <v/>
      </c>
      <c r="N174" s="66" t="str">
        <f>IFERROR(VLOOKUP(J174,Lists!J$4:L$725,3,FALSE),"")</f>
        <v/>
      </c>
      <c r="O174" s="67" t="str">
        <f t="shared" si="41"/>
        <v/>
      </c>
      <c r="P174" s="62"/>
      <c r="Q174" s="169"/>
      <c r="R174" s="89"/>
      <c r="S174" s="97"/>
      <c r="T174" s="53"/>
      <c r="U174" s="89"/>
      <c r="V174" s="98"/>
      <c r="W174" s="107"/>
      <c r="X174" s="81" t="str">
        <f>IFERROR(VLOOKUP(I174,Lists!A$4:B$11,2,FALSE),"")</f>
        <v/>
      </c>
      <c r="Y174" s="81" t="str">
        <f>IFERROR(VLOOKUP(#REF!,Lists!A$12:B$45,2,FALSE),"")</f>
        <v/>
      </c>
      <c r="Z174" s="85" t="str">
        <f t="shared" si="30"/>
        <v/>
      </c>
      <c r="AA174" s="95" t="str">
        <f t="shared" si="31"/>
        <v/>
      </c>
      <c r="AB174" s="95" t="str">
        <f>IF(L174&lt;&gt;0,IF(R174="Yes",IF(#REF!="","P",""),""),"")</f>
        <v/>
      </c>
      <c r="AC174" s="95" t="str">
        <f t="shared" si="32"/>
        <v/>
      </c>
      <c r="AD174" s="95" t="str">
        <f t="shared" si="33"/>
        <v/>
      </c>
      <c r="AE174" s="95" t="str">
        <f t="shared" si="34"/>
        <v/>
      </c>
      <c r="BN174" s="69" t="str">
        <f t="shared" si="35"/>
        <v/>
      </c>
      <c r="BO174" s="69" t="str">
        <f t="shared" si="36"/>
        <v/>
      </c>
      <c r="BP174" s="69" t="str">
        <f t="shared" si="37"/>
        <v/>
      </c>
      <c r="BQ174" s="69" t="str">
        <f t="shared" si="38"/>
        <v/>
      </c>
      <c r="BT174" s="69" t="str">
        <f t="shared" si="39"/>
        <v/>
      </c>
      <c r="CX174" s="39" t="str">
        <f t="shared" si="42"/>
        <v/>
      </c>
    </row>
    <row r="175" spans="1:102" ht="20.100000000000001" customHeight="1" x14ac:dyDescent="0.25">
      <c r="A175" s="85">
        <f>ROW()</f>
        <v>175</v>
      </c>
      <c r="B175" s="129" t="str">
        <f t="shared" si="40"/>
        <v/>
      </c>
      <c r="C175" s="129" t="str">
        <f t="shared" si="29"/>
        <v/>
      </c>
      <c r="D175" s="129" t="str">
        <f>IF(C175="","",COUNTIFS(C$11:C175,"&gt;0"))</f>
        <v/>
      </c>
      <c r="E175" s="53"/>
      <c r="F175" s="54"/>
      <c r="G175" s="54"/>
      <c r="H175" s="53"/>
      <c r="I175" s="168"/>
      <c r="J175" s="64"/>
      <c r="K175" s="261"/>
      <c r="L175" s="259">
        <v>0</v>
      </c>
      <c r="M175" s="171" t="str">
        <f>IFERROR(VLOOKUP(J175,Lists!J$4:K$725,2,FALSE),"")</f>
        <v/>
      </c>
      <c r="N175" s="66" t="str">
        <f>IFERROR(VLOOKUP(J175,Lists!J$4:L$725,3,FALSE),"")</f>
        <v/>
      </c>
      <c r="O175" s="67" t="str">
        <f t="shared" si="41"/>
        <v/>
      </c>
      <c r="P175" s="62"/>
      <c r="Q175" s="169"/>
      <c r="R175" s="89"/>
      <c r="S175" s="97"/>
      <c r="T175" s="53"/>
      <c r="U175" s="89"/>
      <c r="V175" s="98"/>
      <c r="W175" s="107"/>
      <c r="X175" s="81" t="str">
        <f>IFERROR(VLOOKUP(I175,Lists!A$4:B$11,2,FALSE),"")</f>
        <v/>
      </c>
      <c r="Y175" s="81" t="str">
        <f>IFERROR(VLOOKUP(#REF!,Lists!A$12:B$45,2,FALSE),"")</f>
        <v/>
      </c>
      <c r="Z175" s="85" t="str">
        <f t="shared" si="30"/>
        <v/>
      </c>
      <c r="AA175" s="95" t="str">
        <f t="shared" si="31"/>
        <v/>
      </c>
      <c r="AB175" s="95" t="str">
        <f>IF(L175&lt;&gt;0,IF(R175="Yes",IF(#REF!="","P",""),""),"")</f>
        <v/>
      </c>
      <c r="AC175" s="95" t="str">
        <f t="shared" si="32"/>
        <v/>
      </c>
      <c r="AD175" s="95" t="str">
        <f t="shared" si="33"/>
        <v/>
      </c>
      <c r="AE175" s="95" t="str">
        <f t="shared" si="34"/>
        <v/>
      </c>
      <c r="BN175" s="69" t="str">
        <f t="shared" si="35"/>
        <v/>
      </c>
      <c r="BO175" s="69" t="str">
        <f t="shared" si="36"/>
        <v/>
      </c>
      <c r="BP175" s="69" t="str">
        <f t="shared" si="37"/>
        <v/>
      </c>
      <c r="BQ175" s="69" t="str">
        <f t="shared" si="38"/>
        <v/>
      </c>
      <c r="BT175" s="69" t="str">
        <f t="shared" si="39"/>
        <v/>
      </c>
      <c r="CX175" s="39" t="str">
        <f t="shared" si="42"/>
        <v/>
      </c>
    </row>
    <row r="176" spans="1:102" ht="20.100000000000001" customHeight="1" x14ac:dyDescent="0.25">
      <c r="A176" s="85">
        <f>ROW()</f>
        <v>176</v>
      </c>
      <c r="B176" s="129" t="str">
        <f t="shared" si="40"/>
        <v/>
      </c>
      <c r="C176" s="129" t="str">
        <f t="shared" si="29"/>
        <v/>
      </c>
      <c r="D176" s="129" t="str">
        <f>IF(C176="","",COUNTIFS(C$11:C176,"&gt;0"))</f>
        <v/>
      </c>
      <c r="E176" s="53"/>
      <c r="F176" s="54"/>
      <c r="G176" s="54"/>
      <c r="H176" s="53"/>
      <c r="I176" s="168"/>
      <c r="J176" s="64"/>
      <c r="K176" s="261"/>
      <c r="L176" s="259">
        <v>0</v>
      </c>
      <c r="M176" s="171" t="str">
        <f>IFERROR(VLOOKUP(J176,Lists!J$4:K$725,2,FALSE),"")</f>
        <v/>
      </c>
      <c r="N176" s="66" t="str">
        <f>IFERROR(VLOOKUP(J176,Lists!J$4:L$725,3,FALSE),"")</f>
        <v/>
      </c>
      <c r="O176" s="67" t="str">
        <f t="shared" si="41"/>
        <v/>
      </c>
      <c r="P176" s="62"/>
      <c r="Q176" s="169"/>
      <c r="R176" s="89"/>
      <c r="S176" s="97"/>
      <c r="T176" s="53"/>
      <c r="U176" s="89"/>
      <c r="V176" s="98"/>
      <c r="W176" s="107"/>
      <c r="X176" s="81" t="str">
        <f>IFERROR(VLOOKUP(I176,Lists!A$4:B$11,2,FALSE),"")</f>
        <v/>
      </c>
      <c r="Y176" s="81" t="str">
        <f>IFERROR(VLOOKUP(#REF!,Lists!A$12:B$45,2,FALSE),"")</f>
        <v/>
      </c>
      <c r="Z176" s="85" t="str">
        <f t="shared" si="30"/>
        <v/>
      </c>
      <c r="AA176" s="95" t="str">
        <f t="shared" si="31"/>
        <v/>
      </c>
      <c r="AB176" s="95" t="str">
        <f>IF(L176&lt;&gt;0,IF(R176="Yes",IF(#REF!="","P",""),""),"")</f>
        <v/>
      </c>
      <c r="AC176" s="95" t="str">
        <f t="shared" si="32"/>
        <v/>
      </c>
      <c r="AD176" s="95" t="str">
        <f t="shared" si="33"/>
        <v/>
      </c>
      <c r="AE176" s="95" t="str">
        <f t="shared" si="34"/>
        <v/>
      </c>
      <c r="BN176" s="69" t="str">
        <f t="shared" si="35"/>
        <v/>
      </c>
      <c r="BO176" s="69" t="str">
        <f t="shared" si="36"/>
        <v/>
      </c>
      <c r="BP176" s="69" t="str">
        <f t="shared" si="37"/>
        <v/>
      </c>
      <c r="BQ176" s="69" t="str">
        <f t="shared" si="38"/>
        <v/>
      </c>
      <c r="BT176" s="69" t="str">
        <f t="shared" si="39"/>
        <v/>
      </c>
      <c r="CX176" s="39" t="str">
        <f t="shared" si="42"/>
        <v/>
      </c>
    </row>
    <row r="177" spans="1:102" ht="20.100000000000001" customHeight="1" x14ac:dyDescent="0.25">
      <c r="A177" s="85">
        <f>ROW()</f>
        <v>177</v>
      </c>
      <c r="B177" s="129" t="str">
        <f t="shared" si="40"/>
        <v/>
      </c>
      <c r="C177" s="129" t="str">
        <f t="shared" si="29"/>
        <v/>
      </c>
      <c r="D177" s="129" t="str">
        <f>IF(C177="","",COUNTIFS(C$11:C177,"&gt;0"))</f>
        <v/>
      </c>
      <c r="E177" s="53"/>
      <c r="F177" s="54"/>
      <c r="G177" s="54"/>
      <c r="H177" s="53"/>
      <c r="I177" s="168"/>
      <c r="J177" s="64"/>
      <c r="K177" s="261"/>
      <c r="L177" s="259">
        <v>0</v>
      </c>
      <c r="M177" s="171" t="str">
        <f>IFERROR(VLOOKUP(J177,Lists!J$4:K$725,2,FALSE),"")</f>
        <v/>
      </c>
      <c r="N177" s="66" t="str">
        <f>IFERROR(VLOOKUP(J177,Lists!J$4:L$725,3,FALSE),"")</f>
        <v/>
      </c>
      <c r="O177" s="67" t="str">
        <f t="shared" si="41"/>
        <v/>
      </c>
      <c r="P177" s="62"/>
      <c r="Q177" s="169"/>
      <c r="R177" s="89"/>
      <c r="S177" s="97"/>
      <c r="T177" s="53"/>
      <c r="U177" s="89"/>
      <c r="V177" s="98"/>
      <c r="W177" s="107"/>
      <c r="X177" s="81" t="str">
        <f>IFERROR(VLOOKUP(I177,Lists!A$4:B$11,2,FALSE),"")</f>
        <v/>
      </c>
      <c r="Y177" s="81" t="str">
        <f>IFERROR(VLOOKUP(#REF!,Lists!A$12:B$45,2,FALSE),"")</f>
        <v/>
      </c>
      <c r="Z177" s="85" t="str">
        <f t="shared" si="30"/>
        <v/>
      </c>
      <c r="AA177" s="95" t="str">
        <f t="shared" si="31"/>
        <v/>
      </c>
      <c r="AB177" s="95" t="str">
        <f>IF(L177&lt;&gt;0,IF(R177="Yes",IF(#REF!="","P",""),""),"")</f>
        <v/>
      </c>
      <c r="AC177" s="95" t="str">
        <f t="shared" si="32"/>
        <v/>
      </c>
      <c r="AD177" s="95" t="str">
        <f t="shared" si="33"/>
        <v/>
      </c>
      <c r="AE177" s="95" t="str">
        <f t="shared" si="34"/>
        <v/>
      </c>
      <c r="BN177" s="69" t="str">
        <f t="shared" si="35"/>
        <v/>
      </c>
      <c r="BO177" s="69" t="str">
        <f t="shared" si="36"/>
        <v/>
      </c>
      <c r="BP177" s="69" t="str">
        <f t="shared" si="37"/>
        <v/>
      </c>
      <c r="BQ177" s="69" t="str">
        <f t="shared" si="38"/>
        <v/>
      </c>
      <c r="BT177" s="69" t="str">
        <f t="shared" si="39"/>
        <v/>
      </c>
      <c r="CX177" s="39" t="str">
        <f t="shared" si="42"/>
        <v/>
      </c>
    </row>
    <row r="178" spans="1:102" ht="20.100000000000001" customHeight="1" x14ac:dyDescent="0.25">
      <c r="A178" s="85">
        <f>ROW()</f>
        <v>178</v>
      </c>
      <c r="B178" s="129" t="str">
        <f t="shared" si="40"/>
        <v/>
      </c>
      <c r="C178" s="129" t="str">
        <f t="shared" si="29"/>
        <v/>
      </c>
      <c r="D178" s="129" t="str">
        <f>IF(C178="","",COUNTIFS(C$11:C178,"&gt;0"))</f>
        <v/>
      </c>
      <c r="E178" s="53"/>
      <c r="F178" s="54"/>
      <c r="G178" s="54"/>
      <c r="H178" s="53"/>
      <c r="I178" s="168"/>
      <c r="J178" s="64"/>
      <c r="K178" s="261"/>
      <c r="L178" s="259">
        <v>0</v>
      </c>
      <c r="M178" s="171" t="str">
        <f>IFERROR(VLOOKUP(J178,Lists!J$4:K$725,2,FALSE),"")</f>
        <v/>
      </c>
      <c r="N178" s="66" t="str">
        <f>IFERROR(VLOOKUP(J178,Lists!J$4:L$725,3,FALSE),"")</f>
        <v/>
      </c>
      <c r="O178" s="67" t="str">
        <f t="shared" si="41"/>
        <v/>
      </c>
      <c r="P178" s="62"/>
      <c r="Q178" s="169"/>
      <c r="R178" s="89"/>
      <c r="S178" s="97"/>
      <c r="T178" s="53"/>
      <c r="U178" s="89"/>
      <c r="V178" s="98"/>
      <c r="W178" s="107"/>
      <c r="X178" s="81" t="str">
        <f>IFERROR(VLOOKUP(I178,Lists!A$4:B$11,2,FALSE),"")</f>
        <v/>
      </c>
      <c r="Y178" s="81" t="str">
        <f>IFERROR(VLOOKUP(#REF!,Lists!A$12:B$45,2,FALSE),"")</f>
        <v/>
      </c>
      <c r="Z178" s="85" t="str">
        <f t="shared" si="30"/>
        <v/>
      </c>
      <c r="AA178" s="95" t="str">
        <f t="shared" si="31"/>
        <v/>
      </c>
      <c r="AB178" s="95" t="str">
        <f>IF(L178&lt;&gt;0,IF(R178="Yes",IF(#REF!="","P",""),""),"")</f>
        <v/>
      </c>
      <c r="AC178" s="95" t="str">
        <f t="shared" si="32"/>
        <v/>
      </c>
      <c r="AD178" s="95" t="str">
        <f t="shared" si="33"/>
        <v/>
      </c>
      <c r="AE178" s="95" t="str">
        <f t="shared" si="34"/>
        <v/>
      </c>
      <c r="BN178" s="69" t="str">
        <f t="shared" si="35"/>
        <v/>
      </c>
      <c r="BO178" s="69" t="str">
        <f t="shared" si="36"/>
        <v/>
      </c>
      <c r="BP178" s="69" t="str">
        <f t="shared" si="37"/>
        <v/>
      </c>
      <c r="BQ178" s="69" t="str">
        <f t="shared" si="38"/>
        <v/>
      </c>
      <c r="BT178" s="69" t="str">
        <f t="shared" si="39"/>
        <v/>
      </c>
      <c r="CX178" s="39" t="str">
        <f t="shared" si="42"/>
        <v/>
      </c>
    </row>
    <row r="179" spans="1:102" ht="20.100000000000001" customHeight="1" x14ac:dyDescent="0.25">
      <c r="A179" s="85">
        <f>ROW()</f>
        <v>179</v>
      </c>
      <c r="B179" s="129" t="str">
        <f t="shared" si="40"/>
        <v/>
      </c>
      <c r="C179" s="129" t="str">
        <f t="shared" si="29"/>
        <v/>
      </c>
      <c r="D179" s="129" t="str">
        <f>IF(C179="","",COUNTIFS(C$11:C179,"&gt;0"))</f>
        <v/>
      </c>
      <c r="E179" s="53"/>
      <c r="F179" s="54"/>
      <c r="G179" s="54"/>
      <c r="H179" s="53"/>
      <c r="I179" s="168"/>
      <c r="J179" s="64"/>
      <c r="K179" s="261"/>
      <c r="L179" s="259">
        <v>0</v>
      </c>
      <c r="M179" s="171" t="str">
        <f>IFERROR(VLOOKUP(J179,Lists!J$4:K$725,2,FALSE),"")</f>
        <v/>
      </c>
      <c r="N179" s="66" t="str">
        <f>IFERROR(VLOOKUP(J179,Lists!J$4:L$725,3,FALSE),"")</f>
        <v/>
      </c>
      <c r="O179" s="67" t="str">
        <f t="shared" si="41"/>
        <v/>
      </c>
      <c r="P179" s="62"/>
      <c r="Q179" s="169"/>
      <c r="R179" s="89"/>
      <c r="S179" s="97"/>
      <c r="T179" s="53"/>
      <c r="U179" s="89"/>
      <c r="V179" s="98"/>
      <c r="W179" s="107"/>
      <c r="X179" s="81" t="str">
        <f>IFERROR(VLOOKUP(I179,Lists!A$4:B$11,2,FALSE),"")</f>
        <v/>
      </c>
      <c r="Y179" s="81" t="str">
        <f>IFERROR(VLOOKUP(#REF!,Lists!A$12:B$45,2,FALSE),"")</f>
        <v/>
      </c>
      <c r="Z179" s="85" t="str">
        <f t="shared" si="30"/>
        <v/>
      </c>
      <c r="AA179" s="95" t="str">
        <f t="shared" si="31"/>
        <v/>
      </c>
      <c r="AB179" s="95" t="str">
        <f>IF(L179&lt;&gt;0,IF(R179="Yes",IF(#REF!="","P",""),""),"")</f>
        <v/>
      </c>
      <c r="AC179" s="95" t="str">
        <f t="shared" si="32"/>
        <v/>
      </c>
      <c r="AD179" s="95" t="str">
        <f t="shared" si="33"/>
        <v/>
      </c>
      <c r="AE179" s="95" t="str">
        <f t="shared" si="34"/>
        <v/>
      </c>
      <c r="BN179" s="69" t="str">
        <f t="shared" si="35"/>
        <v/>
      </c>
      <c r="BO179" s="69" t="str">
        <f t="shared" si="36"/>
        <v/>
      </c>
      <c r="BP179" s="69" t="str">
        <f t="shared" si="37"/>
        <v/>
      </c>
      <c r="BQ179" s="69" t="str">
        <f t="shared" si="38"/>
        <v/>
      </c>
      <c r="BT179" s="69" t="str">
        <f t="shared" si="39"/>
        <v/>
      </c>
      <c r="CX179" s="39" t="str">
        <f t="shared" si="42"/>
        <v/>
      </c>
    </row>
    <row r="180" spans="1:102" ht="20.100000000000001" customHeight="1" x14ac:dyDescent="0.25">
      <c r="A180" s="85">
        <f>ROW()</f>
        <v>180</v>
      </c>
      <c r="B180" s="129" t="str">
        <f t="shared" si="40"/>
        <v/>
      </c>
      <c r="C180" s="129" t="str">
        <f t="shared" si="29"/>
        <v/>
      </c>
      <c r="D180" s="129" t="str">
        <f>IF(C180="","",COUNTIFS(C$11:C180,"&gt;0"))</f>
        <v/>
      </c>
      <c r="E180" s="53"/>
      <c r="F180" s="54"/>
      <c r="G180" s="54"/>
      <c r="H180" s="53"/>
      <c r="I180" s="168"/>
      <c r="J180" s="64"/>
      <c r="K180" s="261"/>
      <c r="L180" s="259">
        <v>0</v>
      </c>
      <c r="M180" s="171" t="str">
        <f>IFERROR(VLOOKUP(J180,Lists!J$4:K$725,2,FALSE),"")</f>
        <v/>
      </c>
      <c r="N180" s="66" t="str">
        <f>IFERROR(VLOOKUP(J180,Lists!J$4:L$725,3,FALSE),"")</f>
        <v/>
      </c>
      <c r="O180" s="67" t="str">
        <f t="shared" si="41"/>
        <v/>
      </c>
      <c r="P180" s="62"/>
      <c r="Q180" s="169"/>
      <c r="R180" s="89"/>
      <c r="S180" s="97"/>
      <c r="T180" s="53"/>
      <c r="U180" s="89"/>
      <c r="V180" s="98"/>
      <c r="W180" s="107"/>
      <c r="X180" s="81" t="str">
        <f>IFERROR(VLOOKUP(I180,Lists!A$4:B$11,2,FALSE),"")</f>
        <v/>
      </c>
      <c r="Y180" s="81" t="str">
        <f>IFERROR(VLOOKUP(#REF!,Lists!A$12:B$45,2,FALSE),"")</f>
        <v/>
      </c>
      <c r="Z180" s="85" t="str">
        <f t="shared" si="30"/>
        <v/>
      </c>
      <c r="AA180" s="95" t="str">
        <f t="shared" si="31"/>
        <v/>
      </c>
      <c r="AB180" s="95" t="str">
        <f>IF(L180&lt;&gt;0,IF(R180="Yes",IF(#REF!="","P",""),""),"")</f>
        <v/>
      </c>
      <c r="AC180" s="95" t="str">
        <f t="shared" si="32"/>
        <v/>
      </c>
      <c r="AD180" s="95" t="str">
        <f t="shared" si="33"/>
        <v/>
      </c>
      <c r="AE180" s="95" t="str">
        <f t="shared" si="34"/>
        <v/>
      </c>
      <c r="BN180" s="69" t="str">
        <f t="shared" si="35"/>
        <v/>
      </c>
      <c r="BO180" s="69" t="str">
        <f t="shared" si="36"/>
        <v/>
      </c>
      <c r="BP180" s="69" t="str">
        <f t="shared" si="37"/>
        <v/>
      </c>
      <c r="BQ180" s="69" t="str">
        <f t="shared" si="38"/>
        <v/>
      </c>
      <c r="BT180" s="69" t="str">
        <f t="shared" si="39"/>
        <v/>
      </c>
      <c r="CX180" s="39" t="str">
        <f t="shared" si="42"/>
        <v/>
      </c>
    </row>
    <row r="181" spans="1:102" ht="20.100000000000001" customHeight="1" x14ac:dyDescent="0.25">
      <c r="A181" s="85">
        <f>ROW()</f>
        <v>181</v>
      </c>
      <c r="B181" s="129" t="str">
        <f t="shared" si="40"/>
        <v/>
      </c>
      <c r="C181" s="129" t="str">
        <f t="shared" si="29"/>
        <v/>
      </c>
      <c r="D181" s="129" t="str">
        <f>IF(C181="","",COUNTIFS(C$11:C181,"&gt;0"))</f>
        <v/>
      </c>
      <c r="E181" s="53"/>
      <c r="F181" s="54"/>
      <c r="G181" s="54"/>
      <c r="H181" s="53"/>
      <c r="I181" s="168"/>
      <c r="J181" s="64"/>
      <c r="K181" s="261"/>
      <c r="L181" s="259">
        <v>0</v>
      </c>
      <c r="M181" s="171" t="str">
        <f>IFERROR(VLOOKUP(J181,Lists!J$4:K$725,2,FALSE),"")</f>
        <v/>
      </c>
      <c r="N181" s="66" t="str">
        <f>IFERROR(VLOOKUP(J181,Lists!J$4:L$725,3,FALSE),"")</f>
        <v/>
      </c>
      <c r="O181" s="67" t="str">
        <f t="shared" si="41"/>
        <v/>
      </c>
      <c r="P181" s="62"/>
      <c r="Q181" s="169"/>
      <c r="R181" s="89"/>
      <c r="S181" s="97"/>
      <c r="T181" s="53"/>
      <c r="U181" s="89"/>
      <c r="V181" s="98"/>
      <c r="W181" s="107"/>
      <c r="X181" s="81" t="str">
        <f>IFERROR(VLOOKUP(I181,Lists!A$4:B$11,2,FALSE),"")</f>
        <v/>
      </c>
      <c r="Y181" s="81" t="str">
        <f>IFERROR(VLOOKUP(#REF!,Lists!A$12:B$45,2,FALSE),"")</f>
        <v/>
      </c>
      <c r="Z181" s="85" t="str">
        <f t="shared" si="30"/>
        <v/>
      </c>
      <c r="AA181" s="95" t="str">
        <f t="shared" si="31"/>
        <v/>
      </c>
      <c r="AB181" s="95" t="str">
        <f>IF(L181&lt;&gt;0,IF(R181="Yes",IF(#REF!="","P",""),""),"")</f>
        <v/>
      </c>
      <c r="AC181" s="95" t="str">
        <f t="shared" si="32"/>
        <v/>
      </c>
      <c r="AD181" s="95" t="str">
        <f t="shared" si="33"/>
        <v/>
      </c>
      <c r="AE181" s="95" t="str">
        <f t="shared" si="34"/>
        <v/>
      </c>
      <c r="BN181" s="69" t="str">
        <f t="shared" si="35"/>
        <v/>
      </c>
      <c r="BO181" s="69" t="str">
        <f t="shared" si="36"/>
        <v/>
      </c>
      <c r="BP181" s="69" t="str">
        <f t="shared" si="37"/>
        <v/>
      </c>
      <c r="BQ181" s="69" t="str">
        <f t="shared" si="38"/>
        <v/>
      </c>
      <c r="BT181" s="69" t="str">
        <f t="shared" si="39"/>
        <v/>
      </c>
      <c r="CX181" s="39" t="str">
        <f t="shared" si="42"/>
        <v/>
      </c>
    </row>
    <row r="182" spans="1:102" ht="20.100000000000001" customHeight="1" x14ac:dyDescent="0.25">
      <c r="A182" s="85">
        <f>ROW()</f>
        <v>182</v>
      </c>
      <c r="B182" s="129" t="str">
        <f t="shared" si="40"/>
        <v/>
      </c>
      <c r="C182" s="129" t="str">
        <f t="shared" si="29"/>
        <v/>
      </c>
      <c r="D182" s="129" t="str">
        <f>IF(C182="","",COUNTIFS(C$11:C182,"&gt;0"))</f>
        <v/>
      </c>
      <c r="E182" s="53"/>
      <c r="F182" s="54"/>
      <c r="G182" s="54"/>
      <c r="H182" s="53"/>
      <c r="I182" s="168"/>
      <c r="J182" s="64"/>
      <c r="K182" s="261"/>
      <c r="L182" s="259">
        <v>0</v>
      </c>
      <c r="M182" s="171" t="str">
        <f>IFERROR(VLOOKUP(J182,Lists!J$4:K$725,2,FALSE),"")</f>
        <v/>
      </c>
      <c r="N182" s="66" t="str">
        <f>IFERROR(VLOOKUP(J182,Lists!J$4:L$725,3,FALSE),"")</f>
        <v/>
      </c>
      <c r="O182" s="67" t="str">
        <f t="shared" si="41"/>
        <v/>
      </c>
      <c r="P182" s="62"/>
      <c r="Q182" s="169"/>
      <c r="R182" s="89"/>
      <c r="S182" s="97"/>
      <c r="T182" s="53"/>
      <c r="U182" s="89"/>
      <c r="V182" s="98"/>
      <c r="W182" s="107"/>
      <c r="X182" s="81" t="str">
        <f>IFERROR(VLOOKUP(I182,Lists!A$4:B$11,2,FALSE),"")</f>
        <v/>
      </c>
      <c r="Y182" s="81" t="str">
        <f>IFERROR(VLOOKUP(#REF!,Lists!A$12:B$45,2,FALSE),"")</f>
        <v/>
      </c>
      <c r="Z182" s="85" t="str">
        <f t="shared" si="30"/>
        <v/>
      </c>
      <c r="AA182" s="95" t="str">
        <f t="shared" si="31"/>
        <v/>
      </c>
      <c r="AB182" s="95" t="str">
        <f>IF(L182&lt;&gt;0,IF(R182="Yes",IF(#REF!="","P",""),""),"")</f>
        <v/>
      </c>
      <c r="AC182" s="95" t="str">
        <f t="shared" si="32"/>
        <v/>
      </c>
      <c r="AD182" s="95" t="str">
        <f t="shared" si="33"/>
        <v/>
      </c>
      <c r="AE182" s="95" t="str">
        <f t="shared" si="34"/>
        <v/>
      </c>
      <c r="BN182" s="69" t="str">
        <f t="shared" si="35"/>
        <v/>
      </c>
      <c r="BO182" s="69" t="str">
        <f t="shared" si="36"/>
        <v/>
      </c>
      <c r="BP182" s="69" t="str">
        <f t="shared" si="37"/>
        <v/>
      </c>
      <c r="BQ182" s="69" t="str">
        <f t="shared" si="38"/>
        <v/>
      </c>
      <c r="BT182" s="69" t="str">
        <f t="shared" si="39"/>
        <v/>
      </c>
      <c r="CX182" s="39" t="str">
        <f t="shared" si="42"/>
        <v/>
      </c>
    </row>
    <row r="183" spans="1:102" ht="20.100000000000001" customHeight="1" x14ac:dyDescent="0.25">
      <c r="A183" s="85">
        <f>ROW()</f>
        <v>183</v>
      </c>
      <c r="B183" s="129" t="str">
        <f t="shared" si="40"/>
        <v/>
      </c>
      <c r="C183" s="129" t="str">
        <f t="shared" si="29"/>
        <v/>
      </c>
      <c r="D183" s="129" t="str">
        <f>IF(C183="","",COUNTIFS(C$11:C183,"&gt;0"))</f>
        <v/>
      </c>
      <c r="E183" s="53"/>
      <c r="F183" s="54"/>
      <c r="G183" s="54"/>
      <c r="H183" s="53"/>
      <c r="I183" s="168"/>
      <c r="J183" s="64"/>
      <c r="K183" s="261"/>
      <c r="L183" s="259">
        <v>0</v>
      </c>
      <c r="M183" s="171" t="str">
        <f>IFERROR(VLOOKUP(J183,Lists!J$4:K$725,2,FALSE),"")</f>
        <v/>
      </c>
      <c r="N183" s="66" t="str">
        <f>IFERROR(VLOOKUP(J183,Lists!J$4:L$725,3,FALSE),"")</f>
        <v/>
      </c>
      <c r="O183" s="67" t="str">
        <f t="shared" si="41"/>
        <v/>
      </c>
      <c r="P183" s="62"/>
      <c r="Q183" s="169"/>
      <c r="R183" s="89"/>
      <c r="S183" s="97"/>
      <c r="T183" s="53"/>
      <c r="U183" s="89"/>
      <c r="V183" s="98"/>
      <c r="W183" s="107"/>
      <c r="X183" s="81" t="str">
        <f>IFERROR(VLOOKUP(I183,Lists!A$4:B$11,2,FALSE),"")</f>
        <v/>
      </c>
      <c r="Y183" s="81" t="str">
        <f>IFERROR(VLOOKUP(#REF!,Lists!A$12:B$45,2,FALSE),"")</f>
        <v/>
      </c>
      <c r="Z183" s="85" t="str">
        <f t="shared" si="30"/>
        <v/>
      </c>
      <c r="AA183" s="95" t="str">
        <f t="shared" si="31"/>
        <v/>
      </c>
      <c r="AB183" s="95" t="str">
        <f>IF(L183&lt;&gt;0,IF(R183="Yes",IF(#REF!="","P",""),""),"")</f>
        <v/>
      </c>
      <c r="AC183" s="95" t="str">
        <f t="shared" si="32"/>
        <v/>
      </c>
      <c r="AD183" s="95" t="str">
        <f t="shared" si="33"/>
        <v/>
      </c>
      <c r="AE183" s="95" t="str">
        <f t="shared" si="34"/>
        <v/>
      </c>
      <c r="BN183" s="69" t="str">
        <f t="shared" si="35"/>
        <v/>
      </c>
      <c r="BO183" s="69" t="str">
        <f t="shared" si="36"/>
        <v/>
      </c>
      <c r="BP183" s="69" t="str">
        <f t="shared" si="37"/>
        <v/>
      </c>
      <c r="BQ183" s="69" t="str">
        <f t="shared" si="38"/>
        <v/>
      </c>
      <c r="BT183" s="69" t="str">
        <f t="shared" si="39"/>
        <v/>
      </c>
      <c r="CX183" s="39" t="str">
        <f t="shared" si="42"/>
        <v/>
      </c>
    </row>
    <row r="184" spans="1:102" ht="20.100000000000001" customHeight="1" x14ac:dyDescent="0.25">
      <c r="A184" s="85">
        <f>ROW()</f>
        <v>184</v>
      </c>
      <c r="B184" s="129" t="str">
        <f t="shared" si="40"/>
        <v/>
      </c>
      <c r="C184" s="129" t="str">
        <f t="shared" si="29"/>
        <v/>
      </c>
      <c r="D184" s="129" t="str">
        <f>IF(C184="","",COUNTIFS(C$11:C184,"&gt;0"))</f>
        <v/>
      </c>
      <c r="E184" s="53"/>
      <c r="F184" s="54"/>
      <c r="G184" s="54"/>
      <c r="H184" s="53"/>
      <c r="I184" s="168"/>
      <c r="J184" s="64"/>
      <c r="K184" s="261"/>
      <c r="L184" s="259">
        <v>0</v>
      </c>
      <c r="M184" s="171" t="str">
        <f>IFERROR(VLOOKUP(J184,Lists!J$4:K$725,2,FALSE),"")</f>
        <v/>
      </c>
      <c r="N184" s="66" t="str">
        <f>IFERROR(VLOOKUP(J184,Lists!J$4:L$725,3,FALSE),"")</f>
        <v/>
      </c>
      <c r="O184" s="67" t="str">
        <f t="shared" si="41"/>
        <v/>
      </c>
      <c r="P184" s="62"/>
      <c r="Q184" s="169"/>
      <c r="R184" s="89"/>
      <c r="S184" s="97"/>
      <c r="T184" s="53"/>
      <c r="U184" s="89"/>
      <c r="V184" s="98"/>
      <c r="W184" s="107"/>
      <c r="X184" s="81" t="str">
        <f>IFERROR(VLOOKUP(I184,Lists!A$4:B$11,2,FALSE),"")</f>
        <v/>
      </c>
      <c r="Y184" s="81" t="str">
        <f>IFERROR(VLOOKUP(#REF!,Lists!A$12:B$45,2,FALSE),"")</f>
        <v/>
      </c>
      <c r="Z184" s="85" t="str">
        <f t="shared" si="30"/>
        <v/>
      </c>
      <c r="AA184" s="95" t="str">
        <f t="shared" si="31"/>
        <v/>
      </c>
      <c r="AB184" s="95" t="str">
        <f>IF(L184&lt;&gt;0,IF(R184="Yes",IF(#REF!="","P",""),""),"")</f>
        <v/>
      </c>
      <c r="AC184" s="95" t="str">
        <f t="shared" si="32"/>
        <v/>
      </c>
      <c r="AD184" s="95" t="str">
        <f t="shared" si="33"/>
        <v/>
      </c>
      <c r="AE184" s="95" t="str">
        <f t="shared" si="34"/>
        <v/>
      </c>
      <c r="BN184" s="69" t="str">
        <f t="shared" si="35"/>
        <v/>
      </c>
      <c r="BO184" s="69" t="str">
        <f t="shared" si="36"/>
        <v/>
      </c>
      <c r="BP184" s="69" t="str">
        <f t="shared" si="37"/>
        <v/>
      </c>
      <c r="BQ184" s="69" t="str">
        <f t="shared" si="38"/>
        <v/>
      </c>
      <c r="BT184" s="69" t="str">
        <f t="shared" si="39"/>
        <v/>
      </c>
      <c r="CX184" s="39" t="str">
        <f t="shared" si="42"/>
        <v/>
      </c>
    </row>
    <row r="185" spans="1:102" ht="20.100000000000001" customHeight="1" x14ac:dyDescent="0.25">
      <c r="A185" s="85">
        <f>ROW()</f>
        <v>185</v>
      </c>
      <c r="B185" s="129" t="str">
        <f t="shared" si="40"/>
        <v/>
      </c>
      <c r="C185" s="129" t="str">
        <f t="shared" si="29"/>
        <v/>
      </c>
      <c r="D185" s="129" t="str">
        <f>IF(C185="","",COUNTIFS(C$11:C185,"&gt;0"))</f>
        <v/>
      </c>
      <c r="E185" s="53"/>
      <c r="F185" s="54"/>
      <c r="G185" s="54"/>
      <c r="H185" s="53"/>
      <c r="I185" s="168"/>
      <c r="J185" s="64"/>
      <c r="K185" s="261"/>
      <c r="L185" s="259">
        <v>0</v>
      </c>
      <c r="M185" s="171" t="str">
        <f>IFERROR(VLOOKUP(J185,Lists!J$4:K$725,2,FALSE),"")</f>
        <v/>
      </c>
      <c r="N185" s="66" t="str">
        <f>IFERROR(VLOOKUP(J185,Lists!J$4:L$725,3,FALSE),"")</f>
        <v/>
      </c>
      <c r="O185" s="67" t="str">
        <f t="shared" si="41"/>
        <v/>
      </c>
      <c r="P185" s="62"/>
      <c r="Q185" s="169"/>
      <c r="R185" s="89"/>
      <c r="S185" s="97"/>
      <c r="T185" s="53"/>
      <c r="U185" s="89"/>
      <c r="V185" s="98"/>
      <c r="W185" s="107"/>
      <c r="X185" s="81" t="str">
        <f>IFERROR(VLOOKUP(I185,Lists!A$4:B$11,2,FALSE),"")</f>
        <v/>
      </c>
      <c r="Y185" s="81" t="str">
        <f>IFERROR(VLOOKUP(#REF!,Lists!A$12:B$45,2,FALSE),"")</f>
        <v/>
      </c>
      <c r="Z185" s="85" t="str">
        <f t="shared" si="30"/>
        <v/>
      </c>
      <c r="AA185" s="95" t="str">
        <f t="shared" si="31"/>
        <v/>
      </c>
      <c r="AB185" s="95" t="str">
        <f>IF(L185&lt;&gt;0,IF(R185="Yes",IF(#REF!="","P",""),""),"")</f>
        <v/>
      </c>
      <c r="AC185" s="95" t="str">
        <f t="shared" si="32"/>
        <v/>
      </c>
      <c r="AD185" s="95" t="str">
        <f t="shared" si="33"/>
        <v/>
      </c>
      <c r="AE185" s="95" t="str">
        <f t="shared" si="34"/>
        <v/>
      </c>
      <c r="BN185" s="69" t="str">
        <f t="shared" si="35"/>
        <v/>
      </c>
      <c r="BO185" s="69" t="str">
        <f t="shared" si="36"/>
        <v/>
      </c>
      <c r="BP185" s="69" t="str">
        <f t="shared" si="37"/>
        <v/>
      </c>
      <c r="BQ185" s="69" t="str">
        <f t="shared" si="38"/>
        <v/>
      </c>
      <c r="BT185" s="69" t="str">
        <f t="shared" si="39"/>
        <v/>
      </c>
      <c r="CX185" s="39" t="str">
        <f t="shared" si="42"/>
        <v/>
      </c>
    </row>
    <row r="186" spans="1:102" ht="20.100000000000001" customHeight="1" x14ac:dyDescent="0.25">
      <c r="A186" s="85">
        <f>ROW()</f>
        <v>186</v>
      </c>
      <c r="B186" s="129" t="str">
        <f t="shared" si="40"/>
        <v/>
      </c>
      <c r="C186" s="129" t="str">
        <f t="shared" si="29"/>
        <v/>
      </c>
      <c r="D186" s="129" t="str">
        <f>IF(C186="","",COUNTIFS(C$11:C186,"&gt;0"))</f>
        <v/>
      </c>
      <c r="E186" s="53"/>
      <c r="F186" s="54"/>
      <c r="G186" s="54"/>
      <c r="H186" s="53"/>
      <c r="I186" s="168"/>
      <c r="J186" s="64"/>
      <c r="K186" s="261"/>
      <c r="L186" s="259">
        <v>0</v>
      </c>
      <c r="M186" s="171" t="str">
        <f>IFERROR(VLOOKUP(J186,Lists!J$4:K$725,2,FALSE),"")</f>
        <v/>
      </c>
      <c r="N186" s="66" t="str">
        <f>IFERROR(VLOOKUP(J186,Lists!J$4:L$725,3,FALSE),"")</f>
        <v/>
      </c>
      <c r="O186" s="67" t="str">
        <f t="shared" si="41"/>
        <v/>
      </c>
      <c r="P186" s="62"/>
      <c r="Q186" s="169"/>
      <c r="R186" s="89"/>
      <c r="S186" s="97"/>
      <c r="T186" s="53"/>
      <c r="U186" s="89"/>
      <c r="V186" s="98"/>
      <c r="W186" s="107"/>
      <c r="X186" s="81" t="str">
        <f>IFERROR(VLOOKUP(I186,Lists!A$4:B$11,2,FALSE),"")</f>
        <v/>
      </c>
      <c r="Y186" s="81" t="str">
        <f>IFERROR(VLOOKUP(#REF!,Lists!A$12:B$45,2,FALSE),"")</f>
        <v/>
      </c>
      <c r="Z186" s="85" t="str">
        <f t="shared" si="30"/>
        <v/>
      </c>
      <c r="AA186" s="95" t="str">
        <f t="shared" si="31"/>
        <v/>
      </c>
      <c r="AB186" s="95" t="str">
        <f>IF(L186&lt;&gt;0,IF(R186="Yes",IF(#REF!="","P",""),""),"")</f>
        <v/>
      </c>
      <c r="AC186" s="95" t="str">
        <f t="shared" si="32"/>
        <v/>
      </c>
      <c r="AD186" s="95" t="str">
        <f t="shared" si="33"/>
        <v/>
      </c>
      <c r="AE186" s="95" t="str">
        <f t="shared" si="34"/>
        <v/>
      </c>
      <c r="BN186" s="69" t="str">
        <f t="shared" si="35"/>
        <v/>
      </c>
      <c r="BO186" s="69" t="str">
        <f t="shared" si="36"/>
        <v/>
      </c>
      <c r="BP186" s="69" t="str">
        <f t="shared" si="37"/>
        <v/>
      </c>
      <c r="BQ186" s="69" t="str">
        <f t="shared" si="38"/>
        <v/>
      </c>
      <c r="BT186" s="69" t="str">
        <f t="shared" si="39"/>
        <v/>
      </c>
      <c r="CX186" s="39" t="str">
        <f t="shared" si="42"/>
        <v/>
      </c>
    </row>
    <row r="187" spans="1:102" ht="20.100000000000001" customHeight="1" x14ac:dyDescent="0.25">
      <c r="A187" s="85">
        <f>ROW()</f>
        <v>187</v>
      </c>
      <c r="B187" s="129" t="str">
        <f t="shared" si="40"/>
        <v/>
      </c>
      <c r="C187" s="129" t="str">
        <f t="shared" si="29"/>
        <v/>
      </c>
      <c r="D187" s="129" t="str">
        <f>IF(C187="","",COUNTIFS(C$11:C187,"&gt;0"))</f>
        <v/>
      </c>
      <c r="E187" s="53"/>
      <c r="F187" s="54"/>
      <c r="G187" s="54"/>
      <c r="H187" s="53"/>
      <c r="I187" s="168"/>
      <c r="J187" s="64"/>
      <c r="K187" s="261"/>
      <c r="L187" s="259">
        <v>0</v>
      </c>
      <c r="M187" s="171" t="str">
        <f>IFERROR(VLOOKUP(J187,Lists!J$4:K$725,2,FALSE),"")</f>
        <v/>
      </c>
      <c r="N187" s="66" t="str">
        <f>IFERROR(VLOOKUP(J187,Lists!J$4:L$725,3,FALSE),"")</f>
        <v/>
      </c>
      <c r="O187" s="67" t="str">
        <f t="shared" si="41"/>
        <v/>
      </c>
      <c r="P187" s="62"/>
      <c r="Q187" s="169"/>
      <c r="R187" s="89"/>
      <c r="S187" s="97"/>
      <c r="T187" s="53"/>
      <c r="U187" s="89"/>
      <c r="V187" s="98"/>
      <c r="W187" s="107"/>
      <c r="X187" s="81" t="str">
        <f>IFERROR(VLOOKUP(I187,Lists!A$4:B$11,2,FALSE),"")</f>
        <v/>
      </c>
      <c r="Y187" s="81" t="str">
        <f>IFERROR(VLOOKUP(#REF!,Lists!A$12:B$45,2,FALSE),"")</f>
        <v/>
      </c>
      <c r="Z187" s="85" t="str">
        <f t="shared" si="30"/>
        <v/>
      </c>
      <c r="AA187" s="95" t="str">
        <f t="shared" si="31"/>
        <v/>
      </c>
      <c r="AB187" s="95" t="str">
        <f>IF(L187&lt;&gt;0,IF(R187="Yes",IF(#REF!="","P",""),""),"")</f>
        <v/>
      </c>
      <c r="AC187" s="95" t="str">
        <f t="shared" si="32"/>
        <v/>
      </c>
      <c r="AD187" s="95" t="str">
        <f t="shared" si="33"/>
        <v/>
      </c>
      <c r="AE187" s="95" t="str">
        <f t="shared" si="34"/>
        <v/>
      </c>
      <c r="BN187" s="69" t="str">
        <f t="shared" si="35"/>
        <v/>
      </c>
      <c r="BO187" s="69" t="str">
        <f t="shared" si="36"/>
        <v/>
      </c>
      <c r="BP187" s="69" t="str">
        <f t="shared" si="37"/>
        <v/>
      </c>
      <c r="BQ187" s="69" t="str">
        <f t="shared" si="38"/>
        <v/>
      </c>
      <c r="BT187" s="69" t="str">
        <f t="shared" si="39"/>
        <v/>
      </c>
      <c r="CX187" s="39" t="str">
        <f t="shared" si="42"/>
        <v/>
      </c>
    </row>
    <row r="188" spans="1:102" ht="20.100000000000001" customHeight="1" x14ac:dyDescent="0.25">
      <c r="A188" s="85">
        <f>ROW()</f>
        <v>188</v>
      </c>
      <c r="B188" s="129" t="str">
        <f t="shared" si="40"/>
        <v/>
      </c>
      <c r="C188" s="129" t="str">
        <f t="shared" si="29"/>
        <v/>
      </c>
      <c r="D188" s="129" t="str">
        <f>IF(C188="","",COUNTIFS(C$11:C188,"&gt;0"))</f>
        <v/>
      </c>
      <c r="E188" s="53"/>
      <c r="F188" s="54"/>
      <c r="G188" s="54"/>
      <c r="H188" s="53"/>
      <c r="I188" s="168"/>
      <c r="J188" s="64"/>
      <c r="K188" s="261"/>
      <c r="L188" s="259">
        <v>0</v>
      </c>
      <c r="M188" s="171" t="str">
        <f>IFERROR(VLOOKUP(J188,Lists!J$4:K$725,2,FALSE),"")</f>
        <v/>
      </c>
      <c r="N188" s="66" t="str">
        <f>IFERROR(VLOOKUP(J188,Lists!J$4:L$725,3,FALSE),"")</f>
        <v/>
      </c>
      <c r="O188" s="67" t="str">
        <f t="shared" si="41"/>
        <v/>
      </c>
      <c r="P188" s="62"/>
      <c r="Q188" s="169"/>
      <c r="R188" s="89"/>
      <c r="S188" s="97"/>
      <c r="T188" s="53"/>
      <c r="U188" s="89"/>
      <c r="V188" s="98"/>
      <c r="W188" s="107"/>
      <c r="X188" s="81" t="str">
        <f>IFERROR(VLOOKUP(I188,Lists!A$4:B$11,2,FALSE),"")</f>
        <v/>
      </c>
      <c r="Y188" s="81" t="str">
        <f>IFERROR(VLOOKUP(#REF!,Lists!A$12:B$45,2,FALSE),"")</f>
        <v/>
      </c>
      <c r="Z188" s="85" t="str">
        <f t="shared" si="30"/>
        <v/>
      </c>
      <c r="AA188" s="95" t="str">
        <f t="shared" si="31"/>
        <v/>
      </c>
      <c r="AB188" s="95" t="str">
        <f>IF(L188&lt;&gt;0,IF(R188="Yes",IF(#REF!="","P",""),""),"")</f>
        <v/>
      </c>
      <c r="AC188" s="95" t="str">
        <f t="shared" si="32"/>
        <v/>
      </c>
      <c r="AD188" s="95" t="str">
        <f t="shared" si="33"/>
        <v/>
      </c>
      <c r="AE188" s="95" t="str">
        <f t="shared" si="34"/>
        <v/>
      </c>
      <c r="BN188" s="69" t="str">
        <f t="shared" si="35"/>
        <v/>
      </c>
      <c r="BO188" s="69" t="str">
        <f t="shared" si="36"/>
        <v/>
      </c>
      <c r="BP188" s="69" t="str">
        <f t="shared" si="37"/>
        <v/>
      </c>
      <c r="BQ188" s="69" t="str">
        <f t="shared" si="38"/>
        <v/>
      </c>
      <c r="BT188" s="69" t="str">
        <f t="shared" si="39"/>
        <v/>
      </c>
      <c r="CX188" s="39" t="str">
        <f t="shared" si="42"/>
        <v/>
      </c>
    </row>
    <row r="189" spans="1:102" ht="20.100000000000001" customHeight="1" x14ac:dyDescent="0.25">
      <c r="A189" s="85">
        <f>ROW()</f>
        <v>189</v>
      </c>
      <c r="B189" s="129" t="str">
        <f t="shared" si="40"/>
        <v/>
      </c>
      <c r="C189" s="129" t="str">
        <f t="shared" si="29"/>
        <v/>
      </c>
      <c r="D189" s="129" t="str">
        <f>IF(C189="","",COUNTIFS(C$11:C189,"&gt;0"))</f>
        <v/>
      </c>
      <c r="E189" s="53"/>
      <c r="F189" s="54"/>
      <c r="G189" s="54"/>
      <c r="H189" s="53"/>
      <c r="I189" s="168"/>
      <c r="J189" s="64"/>
      <c r="K189" s="261"/>
      <c r="L189" s="259">
        <v>0</v>
      </c>
      <c r="M189" s="171" t="str">
        <f>IFERROR(VLOOKUP(J189,Lists!J$4:K$725,2,FALSE),"")</f>
        <v/>
      </c>
      <c r="N189" s="66" t="str">
        <f>IFERROR(VLOOKUP(J189,Lists!J$4:L$725,3,FALSE),"")</f>
        <v/>
      </c>
      <c r="O189" s="67" t="str">
        <f t="shared" si="41"/>
        <v/>
      </c>
      <c r="P189" s="62"/>
      <c r="Q189" s="169"/>
      <c r="R189" s="89"/>
      <c r="S189" s="97"/>
      <c r="T189" s="53"/>
      <c r="U189" s="89"/>
      <c r="V189" s="98"/>
      <c r="W189" s="107"/>
      <c r="X189" s="81" t="str">
        <f>IFERROR(VLOOKUP(I189,Lists!A$4:B$11,2,FALSE),"")</f>
        <v/>
      </c>
      <c r="Y189" s="81" t="str">
        <f>IFERROR(VLOOKUP(#REF!,Lists!A$12:B$45,2,FALSE),"")</f>
        <v/>
      </c>
      <c r="Z189" s="85" t="str">
        <f t="shared" si="30"/>
        <v/>
      </c>
      <c r="AA189" s="95" t="str">
        <f t="shared" si="31"/>
        <v/>
      </c>
      <c r="AB189" s="95" t="str">
        <f>IF(L189&lt;&gt;0,IF(R189="Yes",IF(#REF!="","P",""),""),"")</f>
        <v/>
      </c>
      <c r="AC189" s="95" t="str">
        <f t="shared" si="32"/>
        <v/>
      </c>
      <c r="AD189" s="95" t="str">
        <f t="shared" si="33"/>
        <v/>
      </c>
      <c r="AE189" s="95" t="str">
        <f t="shared" si="34"/>
        <v/>
      </c>
      <c r="BN189" s="69" t="str">
        <f t="shared" si="35"/>
        <v/>
      </c>
      <c r="BO189" s="69" t="str">
        <f t="shared" si="36"/>
        <v/>
      </c>
      <c r="BP189" s="69" t="str">
        <f t="shared" si="37"/>
        <v/>
      </c>
      <c r="BQ189" s="69" t="str">
        <f t="shared" si="38"/>
        <v/>
      </c>
      <c r="BT189" s="69" t="str">
        <f t="shared" si="39"/>
        <v/>
      </c>
      <c r="CX189" s="39" t="str">
        <f t="shared" si="42"/>
        <v/>
      </c>
    </row>
    <row r="190" spans="1:102" ht="20.100000000000001" customHeight="1" x14ac:dyDescent="0.25">
      <c r="A190" s="85">
        <f>ROW()</f>
        <v>190</v>
      </c>
      <c r="B190" s="129" t="str">
        <f t="shared" si="40"/>
        <v/>
      </c>
      <c r="C190" s="129" t="str">
        <f t="shared" si="29"/>
        <v/>
      </c>
      <c r="D190" s="129" t="str">
        <f>IF(C190="","",COUNTIFS(C$11:C190,"&gt;0"))</f>
        <v/>
      </c>
      <c r="E190" s="53"/>
      <c r="F190" s="54"/>
      <c r="G190" s="54"/>
      <c r="H190" s="53"/>
      <c r="I190" s="168"/>
      <c r="J190" s="64"/>
      <c r="K190" s="261"/>
      <c r="L190" s="259">
        <v>0</v>
      </c>
      <c r="M190" s="171" t="str">
        <f>IFERROR(VLOOKUP(J190,Lists!J$4:K$725,2,FALSE),"")</f>
        <v/>
      </c>
      <c r="N190" s="66" t="str">
        <f>IFERROR(VLOOKUP(J190,Lists!J$4:L$725,3,FALSE),"")</f>
        <v/>
      </c>
      <c r="O190" s="67" t="str">
        <f t="shared" si="41"/>
        <v/>
      </c>
      <c r="P190" s="62"/>
      <c r="Q190" s="169"/>
      <c r="R190" s="89"/>
      <c r="S190" s="97"/>
      <c r="T190" s="53"/>
      <c r="U190" s="89"/>
      <c r="V190" s="98"/>
      <c r="W190" s="107"/>
      <c r="X190" s="81" t="str">
        <f>IFERROR(VLOOKUP(I190,Lists!A$4:B$11,2,FALSE),"")</f>
        <v/>
      </c>
      <c r="Y190" s="81" t="str">
        <f>IFERROR(VLOOKUP(#REF!,Lists!A$12:B$45,2,FALSE),"")</f>
        <v/>
      </c>
      <c r="Z190" s="85" t="str">
        <f t="shared" si="30"/>
        <v/>
      </c>
      <c r="AA190" s="95" t="str">
        <f t="shared" si="31"/>
        <v/>
      </c>
      <c r="AB190" s="95" t="str">
        <f>IF(L190&lt;&gt;0,IF(R190="Yes",IF(#REF!="","P",""),""),"")</f>
        <v/>
      </c>
      <c r="AC190" s="95" t="str">
        <f t="shared" si="32"/>
        <v/>
      </c>
      <c r="AD190" s="95" t="str">
        <f t="shared" si="33"/>
        <v/>
      </c>
      <c r="AE190" s="95" t="str">
        <f t="shared" si="34"/>
        <v/>
      </c>
      <c r="BN190" s="69" t="str">
        <f t="shared" si="35"/>
        <v/>
      </c>
      <c r="BO190" s="69" t="str">
        <f t="shared" si="36"/>
        <v/>
      </c>
      <c r="BP190" s="69" t="str">
        <f t="shared" si="37"/>
        <v/>
      </c>
      <c r="BQ190" s="69" t="str">
        <f t="shared" si="38"/>
        <v/>
      </c>
      <c r="BT190" s="69" t="str">
        <f t="shared" si="39"/>
        <v/>
      </c>
      <c r="CX190" s="39" t="str">
        <f t="shared" si="42"/>
        <v/>
      </c>
    </row>
    <row r="191" spans="1:102" ht="20.100000000000001" customHeight="1" x14ac:dyDescent="0.25">
      <c r="A191" s="85">
        <f>ROW()</f>
        <v>191</v>
      </c>
      <c r="B191" s="129" t="str">
        <f t="shared" si="40"/>
        <v/>
      </c>
      <c r="C191" s="129" t="str">
        <f t="shared" si="29"/>
        <v/>
      </c>
      <c r="D191" s="129" t="str">
        <f>IF(C191="","",COUNTIFS(C$11:C191,"&gt;0"))</f>
        <v/>
      </c>
      <c r="E191" s="53"/>
      <c r="F191" s="54"/>
      <c r="G191" s="54"/>
      <c r="H191" s="53"/>
      <c r="I191" s="168"/>
      <c r="J191" s="64"/>
      <c r="K191" s="261"/>
      <c r="L191" s="259">
        <v>0</v>
      </c>
      <c r="M191" s="171" t="str">
        <f>IFERROR(VLOOKUP(J191,Lists!J$4:K$725,2,FALSE),"")</f>
        <v/>
      </c>
      <c r="N191" s="66" t="str">
        <f>IFERROR(VLOOKUP(J191,Lists!J$4:L$725,3,FALSE),"")</f>
        <v/>
      </c>
      <c r="O191" s="67" t="str">
        <f t="shared" si="41"/>
        <v/>
      </c>
      <c r="P191" s="62"/>
      <c r="Q191" s="169"/>
      <c r="R191" s="89"/>
      <c r="S191" s="97"/>
      <c r="T191" s="53"/>
      <c r="U191" s="89"/>
      <c r="V191" s="98"/>
      <c r="W191" s="107"/>
      <c r="X191" s="81" t="str">
        <f>IFERROR(VLOOKUP(I191,Lists!A$4:B$11,2,FALSE),"")</f>
        <v/>
      </c>
      <c r="Y191" s="81" t="str">
        <f>IFERROR(VLOOKUP(#REF!,Lists!A$12:B$45,2,FALSE),"")</f>
        <v/>
      </c>
      <c r="Z191" s="85" t="str">
        <f t="shared" si="30"/>
        <v/>
      </c>
      <c r="AA191" s="95" t="str">
        <f t="shared" si="31"/>
        <v/>
      </c>
      <c r="AB191" s="95" t="str">
        <f>IF(L191&lt;&gt;0,IF(R191="Yes",IF(#REF!="","P",""),""),"")</f>
        <v/>
      </c>
      <c r="AC191" s="95" t="str">
        <f t="shared" si="32"/>
        <v/>
      </c>
      <c r="AD191" s="95" t="str">
        <f t="shared" si="33"/>
        <v/>
      </c>
      <c r="AE191" s="95" t="str">
        <f t="shared" si="34"/>
        <v/>
      </c>
      <c r="BN191" s="69" t="str">
        <f t="shared" si="35"/>
        <v/>
      </c>
      <c r="BO191" s="69" t="str">
        <f t="shared" si="36"/>
        <v/>
      </c>
      <c r="BP191" s="69" t="str">
        <f t="shared" si="37"/>
        <v/>
      </c>
      <c r="BQ191" s="69" t="str">
        <f t="shared" si="38"/>
        <v/>
      </c>
      <c r="BT191" s="69" t="str">
        <f t="shared" si="39"/>
        <v/>
      </c>
      <c r="CX191" s="39" t="str">
        <f t="shared" si="42"/>
        <v/>
      </c>
    </row>
    <row r="192" spans="1:102" ht="20.100000000000001" customHeight="1" x14ac:dyDescent="0.25">
      <c r="A192" s="85">
        <f>ROW()</f>
        <v>192</v>
      </c>
      <c r="B192" s="129" t="str">
        <f t="shared" si="40"/>
        <v/>
      </c>
      <c r="C192" s="129" t="str">
        <f t="shared" si="29"/>
        <v/>
      </c>
      <c r="D192" s="129" t="str">
        <f>IF(C192="","",COUNTIFS(C$11:C192,"&gt;0"))</f>
        <v/>
      </c>
      <c r="E192" s="53"/>
      <c r="F192" s="54"/>
      <c r="G192" s="54"/>
      <c r="H192" s="53"/>
      <c r="I192" s="168"/>
      <c r="J192" s="64"/>
      <c r="K192" s="261"/>
      <c r="L192" s="259">
        <v>0</v>
      </c>
      <c r="M192" s="171" t="str">
        <f>IFERROR(VLOOKUP(J192,Lists!J$4:K$725,2,FALSE),"")</f>
        <v/>
      </c>
      <c r="N192" s="66" t="str">
        <f>IFERROR(VLOOKUP(J192,Lists!J$4:L$725,3,FALSE),"")</f>
        <v/>
      </c>
      <c r="O192" s="67" t="str">
        <f t="shared" si="41"/>
        <v/>
      </c>
      <c r="P192" s="62"/>
      <c r="Q192" s="169"/>
      <c r="R192" s="89"/>
      <c r="S192" s="97"/>
      <c r="T192" s="53"/>
      <c r="U192" s="89"/>
      <c r="V192" s="98"/>
      <c r="W192" s="107"/>
      <c r="X192" s="81" t="str">
        <f>IFERROR(VLOOKUP(I192,Lists!A$4:B$11,2,FALSE),"")</f>
        <v/>
      </c>
      <c r="Y192" s="81" t="str">
        <f>IFERROR(VLOOKUP(#REF!,Lists!A$12:B$45,2,FALSE),"")</f>
        <v/>
      </c>
      <c r="Z192" s="85" t="str">
        <f t="shared" si="30"/>
        <v/>
      </c>
      <c r="AA192" s="95" t="str">
        <f t="shared" si="31"/>
        <v/>
      </c>
      <c r="AB192" s="95" t="str">
        <f>IF(L192&lt;&gt;0,IF(R192="Yes",IF(#REF!="","P",""),""),"")</f>
        <v/>
      </c>
      <c r="AC192" s="95" t="str">
        <f t="shared" si="32"/>
        <v/>
      </c>
      <c r="AD192" s="95" t="str">
        <f t="shared" si="33"/>
        <v/>
      </c>
      <c r="AE192" s="95" t="str">
        <f t="shared" si="34"/>
        <v/>
      </c>
      <c r="BN192" s="69" t="str">
        <f t="shared" si="35"/>
        <v/>
      </c>
      <c r="BO192" s="69" t="str">
        <f t="shared" si="36"/>
        <v/>
      </c>
      <c r="BP192" s="69" t="str">
        <f t="shared" si="37"/>
        <v/>
      </c>
      <c r="BQ192" s="69" t="str">
        <f t="shared" si="38"/>
        <v/>
      </c>
      <c r="BT192" s="69" t="str">
        <f t="shared" si="39"/>
        <v/>
      </c>
      <c r="CX192" s="39" t="str">
        <f t="shared" si="42"/>
        <v/>
      </c>
    </row>
    <row r="193" spans="1:102" ht="20.100000000000001" customHeight="1" x14ac:dyDescent="0.25">
      <c r="A193" s="85">
        <f>ROW()</f>
        <v>193</v>
      </c>
      <c r="B193" s="129" t="str">
        <f t="shared" si="40"/>
        <v/>
      </c>
      <c r="C193" s="129" t="str">
        <f t="shared" si="29"/>
        <v/>
      </c>
      <c r="D193" s="129" t="str">
        <f>IF(C193="","",COUNTIFS(C$11:C193,"&gt;0"))</f>
        <v/>
      </c>
      <c r="E193" s="53"/>
      <c r="F193" s="54"/>
      <c r="G193" s="54"/>
      <c r="H193" s="53"/>
      <c r="I193" s="168"/>
      <c r="J193" s="64"/>
      <c r="K193" s="261"/>
      <c r="L193" s="259">
        <v>0</v>
      </c>
      <c r="M193" s="171" t="str">
        <f>IFERROR(VLOOKUP(J193,Lists!J$4:K$725,2,FALSE),"")</f>
        <v/>
      </c>
      <c r="N193" s="66" t="str">
        <f>IFERROR(VLOOKUP(J193,Lists!J$4:L$725,3,FALSE),"")</f>
        <v/>
      </c>
      <c r="O193" s="67" t="str">
        <f t="shared" si="41"/>
        <v/>
      </c>
      <c r="P193" s="62"/>
      <c r="Q193" s="169"/>
      <c r="R193" s="89"/>
      <c r="S193" s="97"/>
      <c r="T193" s="53"/>
      <c r="U193" s="89"/>
      <c r="V193" s="98"/>
      <c r="W193" s="107"/>
      <c r="X193" s="81" t="str">
        <f>IFERROR(VLOOKUP(I193,Lists!A$4:B$11,2,FALSE),"")</f>
        <v/>
      </c>
      <c r="Y193" s="81" t="str">
        <f>IFERROR(VLOOKUP(#REF!,Lists!A$12:B$45,2,FALSE),"")</f>
        <v/>
      </c>
      <c r="Z193" s="85" t="str">
        <f t="shared" si="30"/>
        <v/>
      </c>
      <c r="AA193" s="95" t="str">
        <f t="shared" si="31"/>
        <v/>
      </c>
      <c r="AB193" s="95" t="str">
        <f>IF(L193&lt;&gt;0,IF(R193="Yes",IF(#REF!="","P",""),""),"")</f>
        <v/>
      </c>
      <c r="AC193" s="95" t="str">
        <f t="shared" si="32"/>
        <v/>
      </c>
      <c r="AD193" s="95" t="str">
        <f t="shared" si="33"/>
        <v/>
      </c>
      <c r="AE193" s="95" t="str">
        <f t="shared" si="34"/>
        <v/>
      </c>
      <c r="BN193" s="69" t="str">
        <f t="shared" si="35"/>
        <v/>
      </c>
      <c r="BO193" s="69" t="str">
        <f t="shared" si="36"/>
        <v/>
      </c>
      <c r="BP193" s="69" t="str">
        <f t="shared" si="37"/>
        <v/>
      </c>
      <c r="BQ193" s="69" t="str">
        <f t="shared" si="38"/>
        <v/>
      </c>
      <c r="BT193" s="69" t="str">
        <f t="shared" si="39"/>
        <v/>
      </c>
      <c r="CX193" s="39" t="str">
        <f t="shared" si="42"/>
        <v/>
      </c>
    </row>
    <row r="194" spans="1:102" ht="20.100000000000001" customHeight="1" x14ac:dyDescent="0.25">
      <c r="A194" s="85">
        <f>ROW()</f>
        <v>194</v>
      </c>
      <c r="B194" s="129" t="str">
        <f t="shared" si="40"/>
        <v/>
      </c>
      <c r="C194" s="129" t="str">
        <f t="shared" si="29"/>
        <v/>
      </c>
      <c r="D194" s="129" t="str">
        <f>IF(C194="","",COUNTIFS(C$11:C194,"&gt;0"))</f>
        <v/>
      </c>
      <c r="E194" s="53"/>
      <c r="F194" s="54"/>
      <c r="G194" s="54"/>
      <c r="H194" s="53"/>
      <c r="I194" s="168"/>
      <c r="J194" s="64"/>
      <c r="K194" s="261"/>
      <c r="L194" s="259">
        <v>0</v>
      </c>
      <c r="M194" s="171" t="str">
        <f>IFERROR(VLOOKUP(J194,Lists!J$4:K$725,2,FALSE),"")</f>
        <v/>
      </c>
      <c r="N194" s="66" t="str">
        <f>IFERROR(VLOOKUP(J194,Lists!J$4:L$725,3,FALSE),"")</f>
        <v/>
      </c>
      <c r="O194" s="67" t="str">
        <f t="shared" si="41"/>
        <v/>
      </c>
      <c r="P194" s="62"/>
      <c r="Q194" s="169"/>
      <c r="R194" s="89"/>
      <c r="S194" s="97"/>
      <c r="T194" s="53"/>
      <c r="U194" s="89"/>
      <c r="V194" s="98"/>
      <c r="W194" s="107"/>
      <c r="X194" s="81" t="str">
        <f>IFERROR(VLOOKUP(I194,Lists!A$4:B$11,2,FALSE),"")</f>
        <v/>
      </c>
      <c r="Y194" s="81" t="str">
        <f>IFERROR(VLOOKUP(#REF!,Lists!A$12:B$45,2,FALSE),"")</f>
        <v/>
      </c>
      <c r="Z194" s="85" t="str">
        <f t="shared" si="30"/>
        <v/>
      </c>
      <c r="AA194" s="95" t="str">
        <f t="shared" si="31"/>
        <v/>
      </c>
      <c r="AB194" s="95" t="str">
        <f>IF(L194&lt;&gt;0,IF(R194="Yes",IF(#REF!="","P",""),""),"")</f>
        <v/>
      </c>
      <c r="AC194" s="95" t="str">
        <f t="shared" si="32"/>
        <v/>
      </c>
      <c r="AD194" s="95" t="str">
        <f t="shared" si="33"/>
        <v/>
      </c>
      <c r="AE194" s="95" t="str">
        <f t="shared" si="34"/>
        <v/>
      </c>
      <c r="BN194" s="69" t="str">
        <f t="shared" si="35"/>
        <v/>
      </c>
      <c r="BO194" s="69" t="str">
        <f t="shared" si="36"/>
        <v/>
      </c>
      <c r="BP194" s="69" t="str">
        <f t="shared" si="37"/>
        <v/>
      </c>
      <c r="BQ194" s="69" t="str">
        <f t="shared" si="38"/>
        <v/>
      </c>
      <c r="BT194" s="69" t="str">
        <f t="shared" si="39"/>
        <v/>
      </c>
      <c r="CX194" s="39" t="str">
        <f t="shared" si="42"/>
        <v/>
      </c>
    </row>
    <row r="195" spans="1:102" ht="20.100000000000001" customHeight="1" x14ac:dyDescent="0.25">
      <c r="A195" s="85">
        <f>ROW()</f>
        <v>195</v>
      </c>
      <c r="B195" s="129" t="str">
        <f t="shared" si="40"/>
        <v/>
      </c>
      <c r="C195" s="129" t="str">
        <f t="shared" si="29"/>
        <v/>
      </c>
      <c r="D195" s="129" t="str">
        <f>IF(C195="","",COUNTIFS(C$11:C195,"&gt;0"))</f>
        <v/>
      </c>
      <c r="E195" s="53"/>
      <c r="F195" s="54"/>
      <c r="G195" s="54"/>
      <c r="H195" s="53"/>
      <c r="I195" s="168"/>
      <c r="J195" s="64"/>
      <c r="K195" s="261"/>
      <c r="L195" s="259">
        <v>0</v>
      </c>
      <c r="M195" s="171" t="str">
        <f>IFERROR(VLOOKUP(J195,Lists!J$4:K$725,2,FALSE),"")</f>
        <v/>
      </c>
      <c r="N195" s="66" t="str">
        <f>IFERROR(VLOOKUP(J195,Lists!J$4:L$725,3,FALSE),"")</f>
        <v/>
      </c>
      <c r="O195" s="67" t="str">
        <f t="shared" si="41"/>
        <v/>
      </c>
      <c r="P195" s="62"/>
      <c r="Q195" s="169"/>
      <c r="R195" s="89"/>
      <c r="S195" s="97"/>
      <c r="T195" s="53"/>
      <c r="U195" s="89"/>
      <c r="V195" s="98"/>
      <c r="W195" s="107"/>
      <c r="X195" s="81" t="str">
        <f>IFERROR(VLOOKUP(I195,Lists!A$4:B$11,2,FALSE),"")</f>
        <v/>
      </c>
      <c r="Y195" s="81" t="str">
        <f>IFERROR(VLOOKUP(#REF!,Lists!A$12:B$45,2,FALSE),"")</f>
        <v/>
      </c>
      <c r="Z195" s="85" t="str">
        <f t="shared" si="30"/>
        <v/>
      </c>
      <c r="AA195" s="95" t="str">
        <f t="shared" si="31"/>
        <v/>
      </c>
      <c r="AB195" s="95" t="str">
        <f>IF(L195&lt;&gt;0,IF(R195="Yes",IF(#REF!="","P",""),""),"")</f>
        <v/>
      </c>
      <c r="AC195" s="95" t="str">
        <f t="shared" si="32"/>
        <v/>
      </c>
      <c r="AD195" s="95" t="str">
        <f t="shared" si="33"/>
        <v/>
      </c>
      <c r="AE195" s="95" t="str">
        <f t="shared" si="34"/>
        <v/>
      </c>
      <c r="BN195" s="69" t="str">
        <f t="shared" si="35"/>
        <v/>
      </c>
      <c r="BO195" s="69" t="str">
        <f t="shared" si="36"/>
        <v/>
      </c>
      <c r="BP195" s="69" t="str">
        <f t="shared" si="37"/>
        <v/>
      </c>
      <c r="BQ195" s="69" t="str">
        <f t="shared" si="38"/>
        <v/>
      </c>
      <c r="BT195" s="69" t="str">
        <f t="shared" si="39"/>
        <v/>
      </c>
      <c r="CX195" s="39" t="str">
        <f t="shared" si="42"/>
        <v/>
      </c>
    </row>
    <row r="196" spans="1:102" ht="20.100000000000001" customHeight="1" x14ac:dyDescent="0.25">
      <c r="A196" s="85">
        <f>ROW()</f>
        <v>196</v>
      </c>
      <c r="B196" s="129" t="str">
        <f t="shared" si="40"/>
        <v/>
      </c>
      <c r="C196" s="129" t="str">
        <f t="shared" si="29"/>
        <v/>
      </c>
      <c r="D196" s="129" t="str">
        <f>IF(C196="","",COUNTIFS(C$11:C196,"&gt;0"))</f>
        <v/>
      </c>
      <c r="E196" s="53"/>
      <c r="F196" s="54"/>
      <c r="G196" s="54"/>
      <c r="H196" s="53"/>
      <c r="I196" s="168"/>
      <c r="J196" s="64"/>
      <c r="K196" s="261"/>
      <c r="L196" s="259">
        <v>0</v>
      </c>
      <c r="M196" s="171" t="str">
        <f>IFERROR(VLOOKUP(J196,Lists!J$4:K$725,2,FALSE),"")</f>
        <v/>
      </c>
      <c r="N196" s="66" t="str">
        <f>IFERROR(VLOOKUP(J196,Lists!J$4:L$725,3,FALSE),"")</f>
        <v/>
      </c>
      <c r="O196" s="67" t="str">
        <f t="shared" si="41"/>
        <v/>
      </c>
      <c r="P196" s="62"/>
      <c r="Q196" s="169"/>
      <c r="R196" s="89"/>
      <c r="S196" s="97"/>
      <c r="T196" s="53"/>
      <c r="U196" s="89"/>
      <c r="V196" s="98"/>
      <c r="W196" s="107"/>
      <c r="X196" s="81" t="str">
        <f>IFERROR(VLOOKUP(I196,Lists!A$4:B$11,2,FALSE),"")</f>
        <v/>
      </c>
      <c r="Y196" s="81" t="str">
        <f>IFERROR(VLOOKUP(#REF!,Lists!A$12:B$45,2,FALSE),"")</f>
        <v/>
      </c>
      <c r="Z196" s="85" t="str">
        <f t="shared" si="30"/>
        <v/>
      </c>
      <c r="AA196" s="95" t="str">
        <f t="shared" si="31"/>
        <v/>
      </c>
      <c r="AB196" s="95" t="str">
        <f>IF(L196&lt;&gt;0,IF(R196="Yes",IF(#REF!="","P",""),""),"")</f>
        <v/>
      </c>
      <c r="AC196" s="95" t="str">
        <f t="shared" si="32"/>
        <v/>
      </c>
      <c r="AD196" s="95" t="str">
        <f t="shared" si="33"/>
        <v/>
      </c>
      <c r="AE196" s="95" t="str">
        <f t="shared" si="34"/>
        <v/>
      </c>
      <c r="BN196" s="69" t="str">
        <f t="shared" si="35"/>
        <v/>
      </c>
      <c r="BO196" s="69" t="str">
        <f t="shared" si="36"/>
        <v/>
      </c>
      <c r="BP196" s="69" t="str">
        <f t="shared" si="37"/>
        <v/>
      </c>
      <c r="BQ196" s="69" t="str">
        <f t="shared" si="38"/>
        <v/>
      </c>
      <c r="BT196" s="69" t="str">
        <f t="shared" si="39"/>
        <v/>
      </c>
      <c r="CX196" s="39" t="str">
        <f t="shared" si="42"/>
        <v/>
      </c>
    </row>
    <row r="197" spans="1:102" ht="20.100000000000001" customHeight="1" x14ac:dyDescent="0.25">
      <c r="A197" s="85">
        <f>ROW()</f>
        <v>197</v>
      </c>
      <c r="B197" s="129" t="str">
        <f t="shared" si="40"/>
        <v/>
      </c>
      <c r="C197" s="129" t="str">
        <f t="shared" si="29"/>
        <v/>
      </c>
      <c r="D197" s="129" t="str">
        <f>IF(C197="","",COUNTIFS(C$11:C197,"&gt;0"))</f>
        <v/>
      </c>
      <c r="E197" s="53"/>
      <c r="F197" s="54"/>
      <c r="G197" s="54"/>
      <c r="H197" s="53"/>
      <c r="I197" s="168"/>
      <c r="J197" s="64"/>
      <c r="K197" s="261"/>
      <c r="L197" s="259">
        <v>0</v>
      </c>
      <c r="M197" s="171" t="str">
        <f>IFERROR(VLOOKUP(J197,Lists!J$4:K$725,2,FALSE),"")</f>
        <v/>
      </c>
      <c r="N197" s="66" t="str">
        <f>IFERROR(VLOOKUP(J197,Lists!J$4:L$725,3,FALSE),"")</f>
        <v/>
      </c>
      <c r="O197" s="67" t="str">
        <f t="shared" si="41"/>
        <v/>
      </c>
      <c r="P197" s="62"/>
      <c r="Q197" s="169"/>
      <c r="R197" s="89"/>
      <c r="S197" s="97"/>
      <c r="T197" s="53"/>
      <c r="U197" s="89"/>
      <c r="V197" s="98"/>
      <c r="W197" s="107"/>
      <c r="X197" s="81" t="str">
        <f>IFERROR(VLOOKUP(I197,Lists!A$4:B$11,2,FALSE),"")</f>
        <v/>
      </c>
      <c r="Y197" s="81" t="str">
        <f>IFERROR(VLOOKUP(#REF!,Lists!A$12:B$45,2,FALSE),"")</f>
        <v/>
      </c>
      <c r="Z197" s="85" t="str">
        <f t="shared" si="30"/>
        <v/>
      </c>
      <c r="AA197" s="95" t="str">
        <f t="shared" si="31"/>
        <v/>
      </c>
      <c r="AB197" s="95" t="str">
        <f>IF(L197&lt;&gt;0,IF(R197="Yes",IF(#REF!="","P",""),""),"")</f>
        <v/>
      </c>
      <c r="AC197" s="95" t="str">
        <f t="shared" si="32"/>
        <v/>
      </c>
      <c r="AD197" s="95" t="str">
        <f t="shared" si="33"/>
        <v/>
      </c>
      <c r="AE197" s="95" t="str">
        <f t="shared" si="34"/>
        <v/>
      </c>
      <c r="BN197" s="69" t="str">
        <f t="shared" si="35"/>
        <v/>
      </c>
      <c r="BO197" s="69" t="str">
        <f t="shared" si="36"/>
        <v/>
      </c>
      <c r="BP197" s="69" t="str">
        <f t="shared" si="37"/>
        <v/>
      </c>
      <c r="BQ197" s="69" t="str">
        <f t="shared" si="38"/>
        <v/>
      </c>
      <c r="BT197" s="69" t="str">
        <f t="shared" si="39"/>
        <v/>
      </c>
      <c r="CX197" s="39" t="str">
        <f t="shared" si="42"/>
        <v/>
      </c>
    </row>
    <row r="198" spans="1:102" ht="20.100000000000001" customHeight="1" x14ac:dyDescent="0.25">
      <c r="A198" s="85">
        <f>ROW()</f>
        <v>198</v>
      </c>
      <c r="B198" s="129" t="str">
        <f t="shared" si="40"/>
        <v/>
      </c>
      <c r="C198" s="129" t="str">
        <f t="shared" si="29"/>
        <v/>
      </c>
      <c r="D198" s="129" t="str">
        <f>IF(C198="","",COUNTIFS(C$11:C198,"&gt;0"))</f>
        <v/>
      </c>
      <c r="E198" s="53"/>
      <c r="F198" s="54"/>
      <c r="G198" s="54"/>
      <c r="H198" s="53"/>
      <c r="I198" s="168"/>
      <c r="J198" s="64"/>
      <c r="K198" s="261"/>
      <c r="L198" s="259">
        <v>0</v>
      </c>
      <c r="M198" s="171" t="str">
        <f>IFERROR(VLOOKUP(J198,Lists!J$4:K$725,2,FALSE),"")</f>
        <v/>
      </c>
      <c r="N198" s="66" t="str">
        <f>IFERROR(VLOOKUP(J198,Lists!J$4:L$725,3,FALSE),"")</f>
        <v/>
      </c>
      <c r="O198" s="67" t="str">
        <f t="shared" si="41"/>
        <v/>
      </c>
      <c r="P198" s="62"/>
      <c r="Q198" s="169"/>
      <c r="R198" s="89"/>
      <c r="S198" s="97"/>
      <c r="T198" s="53"/>
      <c r="U198" s="89"/>
      <c r="V198" s="98"/>
      <c r="W198" s="107"/>
      <c r="X198" s="81" t="str">
        <f>IFERROR(VLOOKUP(I198,Lists!A$4:B$11,2,FALSE),"")</f>
        <v/>
      </c>
      <c r="Y198" s="81" t="str">
        <f>IFERROR(VLOOKUP(#REF!,Lists!A$12:B$45,2,FALSE),"")</f>
        <v/>
      </c>
      <c r="Z198" s="85" t="str">
        <f t="shared" si="30"/>
        <v/>
      </c>
      <c r="AA198" s="95" t="str">
        <f t="shared" si="31"/>
        <v/>
      </c>
      <c r="AB198" s="95" t="str">
        <f>IF(L198&lt;&gt;0,IF(R198="Yes",IF(#REF!="","P",""),""),"")</f>
        <v/>
      </c>
      <c r="AC198" s="95" t="str">
        <f t="shared" si="32"/>
        <v/>
      </c>
      <c r="AD198" s="95" t="str">
        <f t="shared" si="33"/>
        <v/>
      </c>
      <c r="AE198" s="95" t="str">
        <f t="shared" si="34"/>
        <v/>
      </c>
      <c r="BN198" s="69" t="str">
        <f t="shared" si="35"/>
        <v/>
      </c>
      <c r="BO198" s="69" t="str">
        <f t="shared" si="36"/>
        <v/>
      </c>
      <c r="BP198" s="69" t="str">
        <f t="shared" si="37"/>
        <v/>
      </c>
      <c r="BQ198" s="69" t="str">
        <f t="shared" si="38"/>
        <v/>
      </c>
      <c r="BT198" s="69" t="str">
        <f t="shared" si="39"/>
        <v/>
      </c>
      <c r="CX198" s="39" t="str">
        <f t="shared" si="42"/>
        <v/>
      </c>
    </row>
    <row r="199" spans="1:102" ht="20.100000000000001" customHeight="1" x14ac:dyDescent="0.25">
      <c r="A199" s="85">
        <f>ROW()</f>
        <v>199</v>
      </c>
      <c r="B199" s="129" t="str">
        <f t="shared" si="40"/>
        <v/>
      </c>
      <c r="C199" s="129" t="str">
        <f t="shared" si="29"/>
        <v/>
      </c>
      <c r="D199" s="129" t="str">
        <f>IF(C199="","",COUNTIFS(C$11:C199,"&gt;0"))</f>
        <v/>
      </c>
      <c r="E199" s="53"/>
      <c r="F199" s="54"/>
      <c r="G199" s="54"/>
      <c r="H199" s="53"/>
      <c r="I199" s="168"/>
      <c r="J199" s="64"/>
      <c r="K199" s="261"/>
      <c r="L199" s="259">
        <v>0</v>
      </c>
      <c r="M199" s="171" t="str">
        <f>IFERROR(VLOOKUP(J199,Lists!J$4:K$725,2,FALSE),"")</f>
        <v/>
      </c>
      <c r="N199" s="66" t="str">
        <f>IFERROR(VLOOKUP(J199,Lists!J$4:L$725,3,FALSE),"")</f>
        <v/>
      </c>
      <c r="O199" s="67" t="str">
        <f t="shared" si="41"/>
        <v/>
      </c>
      <c r="P199" s="62"/>
      <c r="Q199" s="169"/>
      <c r="R199" s="89"/>
      <c r="S199" s="97"/>
      <c r="T199" s="53"/>
      <c r="U199" s="89"/>
      <c r="V199" s="98"/>
      <c r="W199" s="107"/>
      <c r="X199" s="81" t="str">
        <f>IFERROR(VLOOKUP(I199,Lists!A$4:B$11,2,FALSE),"")</f>
        <v/>
      </c>
      <c r="Y199" s="81" t="str">
        <f>IFERROR(VLOOKUP(#REF!,Lists!A$12:B$45,2,FALSE),"")</f>
        <v/>
      </c>
      <c r="Z199" s="85" t="str">
        <f t="shared" si="30"/>
        <v/>
      </c>
      <c r="AA199" s="95" t="str">
        <f t="shared" si="31"/>
        <v/>
      </c>
      <c r="AB199" s="95" t="str">
        <f>IF(L199&lt;&gt;0,IF(R199="Yes",IF(#REF!="","P",""),""),"")</f>
        <v/>
      </c>
      <c r="AC199" s="95" t="str">
        <f t="shared" si="32"/>
        <v/>
      </c>
      <c r="AD199" s="95" t="str">
        <f t="shared" si="33"/>
        <v/>
      </c>
      <c r="AE199" s="95" t="str">
        <f t="shared" si="34"/>
        <v/>
      </c>
      <c r="BN199" s="69" t="str">
        <f t="shared" si="35"/>
        <v/>
      </c>
      <c r="BO199" s="69" t="str">
        <f t="shared" si="36"/>
        <v/>
      </c>
      <c r="BP199" s="69" t="str">
        <f t="shared" si="37"/>
        <v/>
      </c>
      <c r="BQ199" s="69" t="str">
        <f t="shared" si="38"/>
        <v/>
      </c>
      <c r="BT199" s="69" t="str">
        <f t="shared" si="39"/>
        <v/>
      </c>
      <c r="CX199" s="39" t="str">
        <f t="shared" si="42"/>
        <v/>
      </c>
    </row>
    <row r="200" spans="1:102" ht="20.100000000000001" customHeight="1" x14ac:dyDescent="0.25">
      <c r="A200" s="85">
        <f>ROW()</f>
        <v>200</v>
      </c>
      <c r="B200" s="129" t="str">
        <f t="shared" si="40"/>
        <v/>
      </c>
      <c r="C200" s="129" t="str">
        <f t="shared" si="29"/>
        <v/>
      </c>
      <c r="D200" s="129" t="str">
        <f>IF(C200="","",COUNTIFS(C$11:C200,"&gt;0"))</f>
        <v/>
      </c>
      <c r="E200" s="53"/>
      <c r="F200" s="54"/>
      <c r="G200" s="54"/>
      <c r="H200" s="53"/>
      <c r="I200" s="168"/>
      <c r="J200" s="64"/>
      <c r="K200" s="261"/>
      <c r="L200" s="259">
        <v>0</v>
      </c>
      <c r="M200" s="171" t="str">
        <f>IFERROR(VLOOKUP(J200,Lists!J$4:K$725,2,FALSE),"")</f>
        <v/>
      </c>
      <c r="N200" s="66" t="str">
        <f>IFERROR(VLOOKUP(J200,Lists!J$4:L$725,3,FALSE),"")</f>
        <v/>
      </c>
      <c r="O200" s="67" t="str">
        <f t="shared" si="41"/>
        <v/>
      </c>
      <c r="P200" s="62"/>
      <c r="Q200" s="169"/>
      <c r="R200" s="89"/>
      <c r="S200" s="97"/>
      <c r="T200" s="53"/>
      <c r="U200" s="89"/>
      <c r="V200" s="98"/>
      <c r="W200" s="107"/>
      <c r="X200" s="81" t="str">
        <f>IFERROR(VLOOKUP(I200,Lists!A$4:B$11,2,FALSE),"")</f>
        <v/>
      </c>
      <c r="Y200" s="81" t="str">
        <f>IFERROR(VLOOKUP(#REF!,Lists!A$12:B$45,2,FALSE),"")</f>
        <v/>
      </c>
      <c r="Z200" s="85" t="str">
        <f t="shared" si="30"/>
        <v/>
      </c>
      <c r="AA200" s="95" t="str">
        <f t="shared" si="31"/>
        <v/>
      </c>
      <c r="AB200" s="95" t="str">
        <f>IF(L200&lt;&gt;0,IF(R200="Yes",IF(#REF!="","P",""),""),"")</f>
        <v/>
      </c>
      <c r="AC200" s="95" t="str">
        <f t="shared" si="32"/>
        <v/>
      </c>
      <c r="AD200" s="95" t="str">
        <f t="shared" si="33"/>
        <v/>
      </c>
      <c r="AE200" s="95" t="str">
        <f t="shared" si="34"/>
        <v/>
      </c>
      <c r="BN200" s="69" t="str">
        <f t="shared" si="35"/>
        <v/>
      </c>
      <c r="BO200" s="69" t="str">
        <f t="shared" si="36"/>
        <v/>
      </c>
      <c r="BP200" s="69" t="str">
        <f t="shared" si="37"/>
        <v/>
      </c>
      <c r="BQ200" s="69" t="str">
        <f t="shared" si="38"/>
        <v/>
      </c>
      <c r="BT200" s="69" t="str">
        <f t="shared" si="39"/>
        <v/>
      </c>
      <c r="CX200" s="39" t="str">
        <f t="shared" si="42"/>
        <v/>
      </c>
    </row>
    <row r="201" spans="1:102" ht="20.100000000000001" customHeight="1" x14ac:dyDescent="0.25">
      <c r="A201" s="85">
        <f>ROW()</f>
        <v>201</v>
      </c>
      <c r="B201" s="129" t="str">
        <f t="shared" si="40"/>
        <v/>
      </c>
      <c r="C201" s="129" t="str">
        <f t="shared" si="29"/>
        <v/>
      </c>
      <c r="D201" s="129" t="str">
        <f>IF(C201="","",COUNTIFS(C$11:C201,"&gt;0"))</f>
        <v/>
      </c>
      <c r="E201" s="53"/>
      <c r="F201" s="54"/>
      <c r="G201" s="54"/>
      <c r="H201" s="53"/>
      <c r="I201" s="168"/>
      <c r="J201" s="64"/>
      <c r="K201" s="261"/>
      <c r="L201" s="259">
        <v>0</v>
      </c>
      <c r="M201" s="171" t="str">
        <f>IFERROR(VLOOKUP(J201,Lists!J$4:K$725,2,FALSE),"")</f>
        <v/>
      </c>
      <c r="N201" s="66" t="str">
        <f>IFERROR(VLOOKUP(J201,Lists!J$4:L$725,3,FALSE),"")</f>
        <v/>
      </c>
      <c r="O201" s="67" t="str">
        <f t="shared" si="41"/>
        <v/>
      </c>
      <c r="P201" s="62"/>
      <c r="Q201" s="169"/>
      <c r="R201" s="89"/>
      <c r="S201" s="97"/>
      <c r="T201" s="53"/>
      <c r="U201" s="89"/>
      <c r="V201" s="98"/>
      <c r="W201" s="107"/>
      <c r="X201" s="81" t="str">
        <f>IFERROR(VLOOKUP(I201,Lists!A$4:B$11,2,FALSE),"")</f>
        <v/>
      </c>
      <c r="Y201" s="81" t="str">
        <f>IFERROR(VLOOKUP(#REF!,Lists!A$12:B$45,2,FALSE),"")</f>
        <v/>
      </c>
      <c r="Z201" s="85" t="str">
        <f t="shared" si="30"/>
        <v/>
      </c>
      <c r="AA201" s="95" t="str">
        <f t="shared" si="31"/>
        <v/>
      </c>
      <c r="AB201" s="95" t="str">
        <f>IF(L201&lt;&gt;0,IF(R201="Yes",IF(#REF!="","P",""),""),"")</f>
        <v/>
      </c>
      <c r="AC201" s="95" t="str">
        <f t="shared" si="32"/>
        <v/>
      </c>
      <c r="AD201" s="95" t="str">
        <f t="shared" si="33"/>
        <v/>
      </c>
      <c r="AE201" s="95" t="str">
        <f t="shared" si="34"/>
        <v/>
      </c>
      <c r="BN201" s="69" t="str">
        <f t="shared" si="35"/>
        <v/>
      </c>
      <c r="BO201" s="69" t="str">
        <f t="shared" si="36"/>
        <v/>
      </c>
      <c r="BP201" s="69" t="str">
        <f t="shared" si="37"/>
        <v/>
      </c>
      <c r="BQ201" s="69" t="str">
        <f t="shared" si="38"/>
        <v/>
      </c>
      <c r="BT201" s="69" t="str">
        <f t="shared" si="39"/>
        <v/>
      </c>
      <c r="CX201" s="39" t="str">
        <f t="shared" si="42"/>
        <v/>
      </c>
    </row>
    <row r="202" spans="1:102" ht="20.100000000000001" customHeight="1" x14ac:dyDescent="0.25">
      <c r="A202" s="85">
        <f>ROW()</f>
        <v>202</v>
      </c>
      <c r="B202" s="129" t="str">
        <f t="shared" si="40"/>
        <v/>
      </c>
      <c r="C202" s="129" t="str">
        <f t="shared" si="29"/>
        <v/>
      </c>
      <c r="D202" s="129" t="str">
        <f>IF(C202="","",COUNTIFS(C$11:C202,"&gt;0"))</f>
        <v/>
      </c>
      <c r="E202" s="53"/>
      <c r="F202" s="54"/>
      <c r="G202" s="54"/>
      <c r="H202" s="53"/>
      <c r="I202" s="168"/>
      <c r="J202" s="64"/>
      <c r="K202" s="261"/>
      <c r="L202" s="259">
        <v>0</v>
      </c>
      <c r="M202" s="171" t="str">
        <f>IFERROR(VLOOKUP(J202,Lists!J$4:K$725,2,FALSE),"")</f>
        <v/>
      </c>
      <c r="N202" s="66" t="str">
        <f>IFERROR(VLOOKUP(J202,Lists!J$4:L$725,3,FALSE),"")</f>
        <v/>
      </c>
      <c r="O202" s="67" t="str">
        <f t="shared" si="41"/>
        <v/>
      </c>
      <c r="P202" s="62"/>
      <c r="Q202" s="169"/>
      <c r="R202" s="89"/>
      <c r="S202" s="97"/>
      <c r="T202" s="53"/>
      <c r="U202" s="89"/>
      <c r="V202" s="98"/>
      <c r="W202" s="107"/>
      <c r="X202" s="81" t="str">
        <f>IFERROR(VLOOKUP(I202,Lists!A$4:B$11,2,FALSE),"")</f>
        <v/>
      </c>
      <c r="Y202" s="81" t="str">
        <f>IFERROR(VLOOKUP(#REF!,Lists!A$12:B$45,2,FALSE),"")</f>
        <v/>
      </c>
      <c r="Z202" s="85" t="str">
        <f t="shared" si="30"/>
        <v/>
      </c>
      <c r="AA202" s="95" t="str">
        <f t="shared" si="31"/>
        <v/>
      </c>
      <c r="AB202" s="95" t="str">
        <f>IF(L202&lt;&gt;0,IF(R202="Yes",IF(#REF!="","P",""),""),"")</f>
        <v/>
      </c>
      <c r="AC202" s="95" t="str">
        <f t="shared" si="32"/>
        <v/>
      </c>
      <c r="AD202" s="95" t="str">
        <f t="shared" si="33"/>
        <v/>
      </c>
      <c r="AE202" s="95" t="str">
        <f t="shared" si="34"/>
        <v/>
      </c>
      <c r="BN202" s="69" t="str">
        <f t="shared" si="35"/>
        <v/>
      </c>
      <c r="BO202" s="69" t="str">
        <f t="shared" si="36"/>
        <v/>
      </c>
      <c r="BP202" s="69" t="str">
        <f t="shared" si="37"/>
        <v/>
      </c>
      <c r="BQ202" s="69" t="str">
        <f t="shared" si="38"/>
        <v/>
      </c>
      <c r="BT202" s="69" t="str">
        <f t="shared" si="39"/>
        <v/>
      </c>
      <c r="CX202" s="39" t="str">
        <f t="shared" si="42"/>
        <v/>
      </c>
    </row>
    <row r="203" spans="1:102" ht="20.100000000000001" customHeight="1" x14ac:dyDescent="0.25">
      <c r="A203" s="85">
        <f>ROW()</f>
        <v>203</v>
      </c>
      <c r="B203" s="129" t="str">
        <f t="shared" si="40"/>
        <v/>
      </c>
      <c r="C203" s="129" t="str">
        <f t="shared" ref="C203:C266" si="43">IF(R203="Yes",B203,"")</f>
        <v/>
      </c>
      <c r="D203" s="129" t="str">
        <f>IF(C203="","",COUNTIFS(C$11:C203,"&gt;0"))</f>
        <v/>
      </c>
      <c r="E203" s="53"/>
      <c r="F203" s="54"/>
      <c r="G203" s="54"/>
      <c r="H203" s="53"/>
      <c r="I203" s="168"/>
      <c r="J203" s="64"/>
      <c r="K203" s="261"/>
      <c r="L203" s="259">
        <v>0</v>
      </c>
      <c r="M203" s="171" t="str">
        <f>IFERROR(VLOOKUP(J203,Lists!J$4:K$725,2,FALSE),"")</f>
        <v/>
      </c>
      <c r="N203" s="66" t="str">
        <f>IFERROR(VLOOKUP(J203,Lists!J$4:L$725,3,FALSE),"")</f>
        <v/>
      </c>
      <c r="O203" s="67" t="str">
        <f t="shared" si="41"/>
        <v/>
      </c>
      <c r="P203" s="62"/>
      <c r="Q203" s="169"/>
      <c r="R203" s="89"/>
      <c r="S203" s="97"/>
      <c r="T203" s="53"/>
      <c r="U203" s="89"/>
      <c r="V203" s="98"/>
      <c r="W203" s="107"/>
      <c r="X203" s="81" t="str">
        <f>IFERROR(VLOOKUP(I203,Lists!A$4:B$11,2,FALSE),"")</f>
        <v/>
      </c>
      <c r="Y203" s="81" t="str">
        <f>IFERROR(VLOOKUP(#REF!,Lists!A$12:B$45,2,FALSE),"")</f>
        <v/>
      </c>
      <c r="Z203" s="85" t="str">
        <f t="shared" ref="Z203:Z266" si="44">IF(L203&lt;&gt;0,IF(P203="","P",""),"")</f>
        <v/>
      </c>
      <c r="AA203" s="95" t="str">
        <f t="shared" ref="AA203:AA266" si="45">IF(L203&lt;&gt;0,IF(P203&lt;&gt;0,IF(R203="","P",""),"P"),"")</f>
        <v/>
      </c>
      <c r="AB203" s="95" t="str">
        <f>IF(L203&lt;&gt;0,IF(R203="Yes",IF(#REF!="","P",""),""),"")</f>
        <v/>
      </c>
      <c r="AC203" s="95" t="str">
        <f t="shared" ref="AC203:AC266" si="46">IF(L203&lt;&gt;0,IF(R203="Yes",IF(S203="","P",""),""),"")</f>
        <v/>
      </c>
      <c r="AD203" s="95" t="str">
        <f t="shared" ref="AD203:AD266" si="47">IF(L203&lt;&gt;0,IF(R203="Yes",IF(U203="","P",""),""),"")</f>
        <v/>
      </c>
      <c r="AE203" s="95" t="str">
        <f t="shared" ref="AE203:AE266" si="48">IF(L203&lt;&gt;0,IF(S203="No - Never began",IF(T203="","P",""),""),"")</f>
        <v/>
      </c>
      <c r="BN203" s="69" t="str">
        <f t="shared" ref="BN203:BN266" si="49">IF($P203&gt;0,IF(E203="","P",""),"")</f>
        <v/>
      </c>
      <c r="BO203" s="69" t="str">
        <f t="shared" ref="BO203:BO266" si="50">IF($P203&gt;0,IF(F203="","P",""),"")</f>
        <v/>
      </c>
      <c r="BP203" s="69" t="str">
        <f t="shared" ref="BP203:BP266" si="51">IF($P203&gt;0,IF(G203="","P",""),"")</f>
        <v/>
      </c>
      <c r="BQ203" s="69" t="str">
        <f t="shared" ref="BQ203:BQ266" si="52">IF($P203&gt;0,IF(H203="","P",""),"")</f>
        <v/>
      </c>
      <c r="BT203" s="69" t="str">
        <f t="shared" ref="BT203:BT266" si="53">IF($P203&gt;0,IF(L203=0,"P",""),"")</f>
        <v/>
      </c>
      <c r="CX203" s="39" t="str">
        <f t="shared" si="42"/>
        <v/>
      </c>
    </row>
    <row r="204" spans="1:102" ht="20.100000000000001" customHeight="1" x14ac:dyDescent="0.25">
      <c r="A204" s="85">
        <f>ROW()</f>
        <v>204</v>
      </c>
      <c r="B204" s="129" t="str">
        <f t="shared" ref="B204:B267" si="54">IF(H204&gt;0,IF(H204&amp;J204=H203&amp;J203,B203,B203+1),"")</f>
        <v/>
      </c>
      <c r="C204" s="129" t="str">
        <f t="shared" si="43"/>
        <v/>
      </c>
      <c r="D204" s="129" t="str">
        <f>IF(C204="","",COUNTIFS(C$11:C204,"&gt;0"))</f>
        <v/>
      </c>
      <c r="E204" s="53"/>
      <c r="F204" s="54"/>
      <c r="G204" s="54"/>
      <c r="H204" s="53"/>
      <c r="I204" s="168"/>
      <c r="J204" s="64"/>
      <c r="K204" s="261"/>
      <c r="L204" s="259">
        <v>0</v>
      </c>
      <c r="M204" s="171" t="str">
        <f>IFERROR(VLOOKUP(J204,Lists!J$4:K$725,2,FALSE),"")</f>
        <v/>
      </c>
      <c r="N204" s="66" t="str">
        <f>IFERROR(VLOOKUP(J204,Lists!J$4:L$725,3,FALSE),"")</f>
        <v/>
      </c>
      <c r="O204" s="67" t="str">
        <f t="shared" ref="O204:O267" si="55">IF(L204&gt;0,L204*M204,"")</f>
        <v/>
      </c>
      <c r="P204" s="62"/>
      <c r="Q204" s="169"/>
      <c r="R204" s="89"/>
      <c r="S204" s="97"/>
      <c r="T204" s="53"/>
      <c r="U204" s="89"/>
      <c r="V204" s="98"/>
      <c r="W204" s="107"/>
      <c r="X204" s="81" t="str">
        <f>IFERROR(VLOOKUP(I204,Lists!A$4:B$11,2,FALSE),"")</f>
        <v/>
      </c>
      <c r="Y204" s="81" t="str">
        <f>IFERROR(VLOOKUP(#REF!,Lists!A$12:B$45,2,FALSE),"")</f>
        <v/>
      </c>
      <c r="Z204" s="85" t="str">
        <f t="shared" si="44"/>
        <v/>
      </c>
      <c r="AA204" s="95" t="str">
        <f t="shared" si="45"/>
        <v/>
      </c>
      <c r="AB204" s="95" t="str">
        <f>IF(L204&lt;&gt;0,IF(R204="Yes",IF(#REF!="","P",""),""),"")</f>
        <v/>
      </c>
      <c r="AC204" s="95" t="str">
        <f t="shared" si="46"/>
        <v/>
      </c>
      <c r="AD204" s="95" t="str">
        <f t="shared" si="47"/>
        <v/>
      </c>
      <c r="AE204" s="95" t="str">
        <f t="shared" si="48"/>
        <v/>
      </c>
      <c r="BN204" s="69" t="str">
        <f t="shared" si="49"/>
        <v/>
      </c>
      <c r="BO204" s="69" t="str">
        <f t="shared" si="50"/>
        <v/>
      </c>
      <c r="BP204" s="69" t="str">
        <f t="shared" si="51"/>
        <v/>
      </c>
      <c r="BQ204" s="69" t="str">
        <f t="shared" si="52"/>
        <v/>
      </c>
      <c r="BT204" s="69" t="str">
        <f t="shared" si="53"/>
        <v/>
      </c>
      <c r="CX204" s="39" t="str">
        <f t="shared" ref="CX204:CX267" si="56">IF(L204&lt;&gt;0,IF(P204="","P",""),"")</f>
        <v/>
      </c>
    </row>
    <row r="205" spans="1:102" ht="20.100000000000001" customHeight="1" x14ac:dyDescent="0.25">
      <c r="A205" s="85">
        <f>ROW()</f>
        <v>205</v>
      </c>
      <c r="B205" s="129" t="str">
        <f t="shared" si="54"/>
        <v/>
      </c>
      <c r="C205" s="129" t="str">
        <f t="shared" si="43"/>
        <v/>
      </c>
      <c r="D205" s="129" t="str">
        <f>IF(C205="","",COUNTIFS(C$11:C205,"&gt;0"))</f>
        <v/>
      </c>
      <c r="E205" s="53"/>
      <c r="F205" s="54"/>
      <c r="G205" s="54"/>
      <c r="H205" s="53"/>
      <c r="I205" s="168"/>
      <c r="J205" s="64"/>
      <c r="K205" s="261"/>
      <c r="L205" s="259">
        <v>0</v>
      </c>
      <c r="M205" s="171" t="str">
        <f>IFERROR(VLOOKUP(J205,Lists!J$4:K$725,2,FALSE),"")</f>
        <v/>
      </c>
      <c r="N205" s="66" t="str">
        <f>IFERROR(VLOOKUP(J205,Lists!J$4:L$725,3,FALSE),"")</f>
        <v/>
      </c>
      <c r="O205" s="67" t="str">
        <f t="shared" si="55"/>
        <v/>
      </c>
      <c r="P205" s="62"/>
      <c r="Q205" s="169"/>
      <c r="R205" s="89"/>
      <c r="S205" s="97"/>
      <c r="T205" s="53"/>
      <c r="U205" s="89"/>
      <c r="V205" s="98"/>
      <c r="W205" s="107"/>
      <c r="X205" s="81" t="str">
        <f>IFERROR(VLOOKUP(I205,Lists!A$4:B$11,2,FALSE),"")</f>
        <v/>
      </c>
      <c r="Y205" s="81" t="str">
        <f>IFERROR(VLOOKUP(#REF!,Lists!A$12:B$45,2,FALSE),"")</f>
        <v/>
      </c>
      <c r="Z205" s="85" t="str">
        <f t="shared" si="44"/>
        <v/>
      </c>
      <c r="AA205" s="95" t="str">
        <f t="shared" si="45"/>
        <v/>
      </c>
      <c r="AB205" s="95" t="str">
        <f>IF(L205&lt;&gt;0,IF(R205="Yes",IF(#REF!="","P",""),""),"")</f>
        <v/>
      </c>
      <c r="AC205" s="95" t="str">
        <f t="shared" si="46"/>
        <v/>
      </c>
      <c r="AD205" s="95" t="str">
        <f t="shared" si="47"/>
        <v/>
      </c>
      <c r="AE205" s="95" t="str">
        <f t="shared" si="48"/>
        <v/>
      </c>
      <c r="BN205" s="69" t="str">
        <f t="shared" si="49"/>
        <v/>
      </c>
      <c r="BO205" s="69" t="str">
        <f t="shared" si="50"/>
        <v/>
      </c>
      <c r="BP205" s="69" t="str">
        <f t="shared" si="51"/>
        <v/>
      </c>
      <c r="BQ205" s="69" t="str">
        <f t="shared" si="52"/>
        <v/>
      </c>
      <c r="BT205" s="69" t="str">
        <f t="shared" si="53"/>
        <v/>
      </c>
      <c r="CX205" s="39" t="str">
        <f t="shared" si="56"/>
        <v/>
      </c>
    </row>
    <row r="206" spans="1:102" ht="20.100000000000001" customHeight="1" x14ac:dyDescent="0.25">
      <c r="A206" s="85">
        <f>ROW()</f>
        <v>206</v>
      </c>
      <c r="B206" s="129" t="str">
        <f t="shared" si="54"/>
        <v/>
      </c>
      <c r="C206" s="129" t="str">
        <f t="shared" si="43"/>
        <v/>
      </c>
      <c r="D206" s="129" t="str">
        <f>IF(C206="","",COUNTIFS(C$11:C206,"&gt;0"))</f>
        <v/>
      </c>
      <c r="E206" s="53"/>
      <c r="F206" s="54"/>
      <c r="G206" s="54"/>
      <c r="H206" s="53"/>
      <c r="I206" s="168"/>
      <c r="J206" s="64"/>
      <c r="K206" s="261"/>
      <c r="L206" s="259">
        <v>0</v>
      </c>
      <c r="M206" s="171" t="str">
        <f>IFERROR(VLOOKUP(J206,Lists!J$4:K$725,2,FALSE),"")</f>
        <v/>
      </c>
      <c r="N206" s="66" t="str">
        <f>IFERROR(VLOOKUP(J206,Lists!J$4:L$725,3,FALSE),"")</f>
        <v/>
      </c>
      <c r="O206" s="67" t="str">
        <f t="shared" si="55"/>
        <v/>
      </c>
      <c r="P206" s="62"/>
      <c r="Q206" s="169"/>
      <c r="R206" s="89"/>
      <c r="S206" s="97"/>
      <c r="T206" s="53"/>
      <c r="U206" s="89"/>
      <c r="V206" s="98"/>
      <c r="W206" s="107"/>
      <c r="X206" s="81" t="str">
        <f>IFERROR(VLOOKUP(I206,Lists!A$4:B$11,2,FALSE),"")</f>
        <v/>
      </c>
      <c r="Y206" s="81" t="str">
        <f>IFERROR(VLOOKUP(#REF!,Lists!A$12:B$45,2,FALSE),"")</f>
        <v/>
      </c>
      <c r="Z206" s="85" t="str">
        <f t="shared" si="44"/>
        <v/>
      </c>
      <c r="AA206" s="95" t="str">
        <f t="shared" si="45"/>
        <v/>
      </c>
      <c r="AB206" s="95" t="str">
        <f>IF(L206&lt;&gt;0,IF(R206="Yes",IF(#REF!="","P",""),""),"")</f>
        <v/>
      </c>
      <c r="AC206" s="95" t="str">
        <f t="shared" si="46"/>
        <v/>
      </c>
      <c r="AD206" s="95" t="str">
        <f t="shared" si="47"/>
        <v/>
      </c>
      <c r="AE206" s="95" t="str">
        <f t="shared" si="48"/>
        <v/>
      </c>
      <c r="BN206" s="69" t="str">
        <f t="shared" si="49"/>
        <v/>
      </c>
      <c r="BO206" s="69" t="str">
        <f t="shared" si="50"/>
        <v/>
      </c>
      <c r="BP206" s="69" t="str">
        <f t="shared" si="51"/>
        <v/>
      </c>
      <c r="BQ206" s="69" t="str">
        <f t="shared" si="52"/>
        <v/>
      </c>
      <c r="BT206" s="69" t="str">
        <f t="shared" si="53"/>
        <v/>
      </c>
      <c r="CX206" s="39" t="str">
        <f t="shared" si="56"/>
        <v/>
      </c>
    </row>
    <row r="207" spans="1:102" ht="20.100000000000001" customHeight="1" x14ac:dyDescent="0.25">
      <c r="A207" s="85">
        <f>ROW()</f>
        <v>207</v>
      </c>
      <c r="B207" s="129" t="str">
        <f t="shared" si="54"/>
        <v/>
      </c>
      <c r="C207" s="129" t="str">
        <f t="shared" si="43"/>
        <v/>
      </c>
      <c r="D207" s="129" t="str">
        <f>IF(C207="","",COUNTIFS(C$11:C207,"&gt;0"))</f>
        <v/>
      </c>
      <c r="E207" s="53"/>
      <c r="F207" s="54"/>
      <c r="G207" s="54"/>
      <c r="H207" s="53"/>
      <c r="I207" s="168"/>
      <c r="J207" s="64"/>
      <c r="K207" s="261"/>
      <c r="L207" s="259">
        <v>0</v>
      </c>
      <c r="M207" s="171" t="str">
        <f>IFERROR(VLOOKUP(J207,Lists!J$4:K$725,2,FALSE),"")</f>
        <v/>
      </c>
      <c r="N207" s="66" t="str">
        <f>IFERROR(VLOOKUP(J207,Lists!J$4:L$725,3,FALSE),"")</f>
        <v/>
      </c>
      <c r="O207" s="67" t="str">
        <f t="shared" si="55"/>
        <v/>
      </c>
      <c r="P207" s="62"/>
      <c r="Q207" s="169"/>
      <c r="R207" s="89"/>
      <c r="S207" s="97"/>
      <c r="T207" s="53"/>
      <c r="U207" s="89"/>
      <c r="V207" s="98"/>
      <c r="W207" s="107"/>
      <c r="X207" s="81" t="str">
        <f>IFERROR(VLOOKUP(I207,Lists!A$4:B$11,2,FALSE),"")</f>
        <v/>
      </c>
      <c r="Y207" s="81" t="str">
        <f>IFERROR(VLOOKUP(#REF!,Lists!A$12:B$45,2,FALSE),"")</f>
        <v/>
      </c>
      <c r="Z207" s="85" t="str">
        <f t="shared" si="44"/>
        <v/>
      </c>
      <c r="AA207" s="95" t="str">
        <f t="shared" si="45"/>
        <v/>
      </c>
      <c r="AB207" s="95" t="str">
        <f>IF(L207&lt;&gt;0,IF(R207="Yes",IF(#REF!="","P",""),""),"")</f>
        <v/>
      </c>
      <c r="AC207" s="95" t="str">
        <f t="shared" si="46"/>
        <v/>
      </c>
      <c r="AD207" s="95" t="str">
        <f t="shared" si="47"/>
        <v/>
      </c>
      <c r="AE207" s="95" t="str">
        <f t="shared" si="48"/>
        <v/>
      </c>
      <c r="BN207" s="69" t="str">
        <f t="shared" si="49"/>
        <v/>
      </c>
      <c r="BO207" s="69" t="str">
        <f t="shared" si="50"/>
        <v/>
      </c>
      <c r="BP207" s="69" t="str">
        <f t="shared" si="51"/>
        <v/>
      </c>
      <c r="BQ207" s="69" t="str">
        <f t="shared" si="52"/>
        <v/>
      </c>
      <c r="BT207" s="69" t="str">
        <f t="shared" si="53"/>
        <v/>
      </c>
      <c r="CX207" s="39" t="str">
        <f t="shared" si="56"/>
        <v/>
      </c>
    </row>
    <row r="208" spans="1:102" ht="20.100000000000001" customHeight="1" x14ac:dyDescent="0.25">
      <c r="A208" s="85">
        <f>ROW()</f>
        <v>208</v>
      </c>
      <c r="B208" s="129" t="str">
        <f t="shared" si="54"/>
        <v/>
      </c>
      <c r="C208" s="129" t="str">
        <f t="shared" si="43"/>
        <v/>
      </c>
      <c r="D208" s="129" t="str">
        <f>IF(C208="","",COUNTIFS(C$11:C208,"&gt;0"))</f>
        <v/>
      </c>
      <c r="E208" s="53"/>
      <c r="F208" s="54"/>
      <c r="G208" s="54"/>
      <c r="H208" s="53"/>
      <c r="I208" s="168"/>
      <c r="J208" s="64"/>
      <c r="K208" s="261"/>
      <c r="L208" s="259">
        <v>0</v>
      </c>
      <c r="M208" s="171" t="str">
        <f>IFERROR(VLOOKUP(J208,Lists!J$4:K$725,2,FALSE),"")</f>
        <v/>
      </c>
      <c r="N208" s="66" t="str">
        <f>IFERROR(VLOOKUP(J208,Lists!J$4:L$725,3,FALSE),"")</f>
        <v/>
      </c>
      <c r="O208" s="67" t="str">
        <f t="shared" si="55"/>
        <v/>
      </c>
      <c r="P208" s="62"/>
      <c r="Q208" s="169"/>
      <c r="R208" s="89"/>
      <c r="S208" s="97"/>
      <c r="T208" s="53"/>
      <c r="U208" s="89"/>
      <c r="V208" s="98"/>
      <c r="W208" s="107"/>
      <c r="X208" s="81" t="str">
        <f>IFERROR(VLOOKUP(I208,Lists!A$4:B$11,2,FALSE),"")</f>
        <v/>
      </c>
      <c r="Y208" s="81" t="str">
        <f>IFERROR(VLOOKUP(#REF!,Lists!A$12:B$45,2,FALSE),"")</f>
        <v/>
      </c>
      <c r="Z208" s="85" t="str">
        <f t="shared" si="44"/>
        <v/>
      </c>
      <c r="AA208" s="95" t="str">
        <f t="shared" si="45"/>
        <v/>
      </c>
      <c r="AB208" s="95" t="str">
        <f>IF(L208&lt;&gt;0,IF(R208="Yes",IF(#REF!="","P",""),""),"")</f>
        <v/>
      </c>
      <c r="AC208" s="95" t="str">
        <f t="shared" si="46"/>
        <v/>
      </c>
      <c r="AD208" s="95" t="str">
        <f t="shared" si="47"/>
        <v/>
      </c>
      <c r="AE208" s="95" t="str">
        <f t="shared" si="48"/>
        <v/>
      </c>
      <c r="BN208" s="69" t="str">
        <f t="shared" si="49"/>
        <v/>
      </c>
      <c r="BO208" s="69" t="str">
        <f t="shared" si="50"/>
        <v/>
      </c>
      <c r="BP208" s="69" t="str">
        <f t="shared" si="51"/>
        <v/>
      </c>
      <c r="BQ208" s="69" t="str">
        <f t="shared" si="52"/>
        <v/>
      </c>
      <c r="BT208" s="69" t="str">
        <f t="shared" si="53"/>
        <v/>
      </c>
      <c r="CX208" s="39" t="str">
        <f t="shared" si="56"/>
        <v/>
      </c>
    </row>
    <row r="209" spans="1:102" ht="20.100000000000001" customHeight="1" x14ac:dyDescent="0.25">
      <c r="A209" s="85">
        <f>ROW()</f>
        <v>209</v>
      </c>
      <c r="B209" s="129" t="str">
        <f t="shared" si="54"/>
        <v/>
      </c>
      <c r="C209" s="129" t="str">
        <f t="shared" si="43"/>
        <v/>
      </c>
      <c r="D209" s="129" t="str">
        <f>IF(C209="","",COUNTIFS(C$11:C209,"&gt;0"))</f>
        <v/>
      </c>
      <c r="E209" s="53"/>
      <c r="F209" s="54"/>
      <c r="G209" s="54"/>
      <c r="H209" s="53"/>
      <c r="I209" s="168"/>
      <c r="J209" s="64"/>
      <c r="K209" s="261"/>
      <c r="L209" s="259">
        <v>0</v>
      </c>
      <c r="M209" s="171" t="str">
        <f>IFERROR(VLOOKUP(J209,Lists!J$4:K$725,2,FALSE),"")</f>
        <v/>
      </c>
      <c r="N209" s="66" t="str">
        <f>IFERROR(VLOOKUP(J209,Lists!J$4:L$725,3,FALSE),"")</f>
        <v/>
      </c>
      <c r="O209" s="67" t="str">
        <f t="shared" si="55"/>
        <v/>
      </c>
      <c r="P209" s="62"/>
      <c r="Q209" s="169"/>
      <c r="R209" s="89"/>
      <c r="S209" s="97"/>
      <c r="T209" s="53"/>
      <c r="U209" s="89"/>
      <c r="V209" s="98"/>
      <c r="W209" s="107"/>
      <c r="X209" s="81" t="str">
        <f>IFERROR(VLOOKUP(I209,Lists!A$4:B$11,2,FALSE),"")</f>
        <v/>
      </c>
      <c r="Y209" s="81" t="str">
        <f>IFERROR(VLOOKUP(#REF!,Lists!A$12:B$45,2,FALSE),"")</f>
        <v/>
      </c>
      <c r="Z209" s="85" t="str">
        <f t="shared" si="44"/>
        <v/>
      </c>
      <c r="AA209" s="95" t="str">
        <f t="shared" si="45"/>
        <v/>
      </c>
      <c r="AB209" s="95" t="str">
        <f>IF(L209&lt;&gt;0,IF(R209="Yes",IF(#REF!="","P",""),""),"")</f>
        <v/>
      </c>
      <c r="AC209" s="95" t="str">
        <f t="shared" si="46"/>
        <v/>
      </c>
      <c r="AD209" s="95" t="str">
        <f t="shared" si="47"/>
        <v/>
      </c>
      <c r="AE209" s="95" t="str">
        <f t="shared" si="48"/>
        <v/>
      </c>
      <c r="BN209" s="69" t="str">
        <f t="shared" si="49"/>
        <v/>
      </c>
      <c r="BO209" s="69" t="str">
        <f t="shared" si="50"/>
        <v/>
      </c>
      <c r="BP209" s="69" t="str">
        <f t="shared" si="51"/>
        <v/>
      </c>
      <c r="BQ209" s="69" t="str">
        <f t="shared" si="52"/>
        <v/>
      </c>
      <c r="BT209" s="69" t="str">
        <f t="shared" si="53"/>
        <v/>
      </c>
      <c r="CX209" s="39" t="str">
        <f t="shared" si="56"/>
        <v/>
      </c>
    </row>
    <row r="210" spans="1:102" ht="20.100000000000001" customHeight="1" x14ac:dyDescent="0.25">
      <c r="A210" s="85">
        <f>ROW()</f>
        <v>210</v>
      </c>
      <c r="B210" s="129" t="str">
        <f t="shared" si="54"/>
        <v/>
      </c>
      <c r="C210" s="129" t="str">
        <f t="shared" si="43"/>
        <v/>
      </c>
      <c r="D210" s="129" t="str">
        <f>IF(C210="","",COUNTIFS(C$11:C210,"&gt;0"))</f>
        <v/>
      </c>
      <c r="E210" s="53"/>
      <c r="F210" s="54"/>
      <c r="G210" s="54"/>
      <c r="H210" s="53"/>
      <c r="I210" s="168"/>
      <c r="J210" s="64"/>
      <c r="K210" s="261"/>
      <c r="L210" s="259">
        <v>0</v>
      </c>
      <c r="M210" s="171" t="str">
        <f>IFERROR(VLOOKUP(J210,Lists!J$4:K$725,2,FALSE),"")</f>
        <v/>
      </c>
      <c r="N210" s="66" t="str">
        <f>IFERROR(VLOOKUP(J210,Lists!J$4:L$725,3,FALSE),"")</f>
        <v/>
      </c>
      <c r="O210" s="67" t="str">
        <f t="shared" si="55"/>
        <v/>
      </c>
      <c r="P210" s="62"/>
      <c r="Q210" s="169"/>
      <c r="R210" s="89"/>
      <c r="S210" s="97"/>
      <c r="T210" s="53"/>
      <c r="U210" s="89"/>
      <c r="V210" s="98"/>
      <c r="W210" s="107"/>
      <c r="X210" s="81" t="str">
        <f>IFERROR(VLOOKUP(I210,Lists!A$4:B$11,2,FALSE),"")</f>
        <v/>
      </c>
      <c r="Y210" s="81" t="str">
        <f>IFERROR(VLOOKUP(#REF!,Lists!A$12:B$45,2,FALSE),"")</f>
        <v/>
      </c>
      <c r="Z210" s="85" t="str">
        <f t="shared" si="44"/>
        <v/>
      </c>
      <c r="AA210" s="95" t="str">
        <f t="shared" si="45"/>
        <v/>
      </c>
      <c r="AB210" s="95" t="str">
        <f>IF(L210&lt;&gt;0,IF(R210="Yes",IF(#REF!="","P",""),""),"")</f>
        <v/>
      </c>
      <c r="AC210" s="95" t="str">
        <f t="shared" si="46"/>
        <v/>
      </c>
      <c r="AD210" s="95" t="str">
        <f t="shared" si="47"/>
        <v/>
      </c>
      <c r="AE210" s="95" t="str">
        <f t="shared" si="48"/>
        <v/>
      </c>
      <c r="BN210" s="69" t="str">
        <f t="shared" si="49"/>
        <v/>
      </c>
      <c r="BO210" s="69" t="str">
        <f t="shared" si="50"/>
        <v/>
      </c>
      <c r="BP210" s="69" t="str">
        <f t="shared" si="51"/>
        <v/>
      </c>
      <c r="BQ210" s="69" t="str">
        <f t="shared" si="52"/>
        <v/>
      </c>
      <c r="BT210" s="69" t="str">
        <f t="shared" si="53"/>
        <v/>
      </c>
      <c r="CX210" s="39" t="str">
        <f t="shared" si="56"/>
        <v/>
      </c>
    </row>
    <row r="211" spans="1:102" ht="20.100000000000001" customHeight="1" x14ac:dyDescent="0.25">
      <c r="A211" s="85">
        <f>ROW()</f>
        <v>211</v>
      </c>
      <c r="B211" s="129" t="str">
        <f t="shared" si="54"/>
        <v/>
      </c>
      <c r="C211" s="129" t="str">
        <f t="shared" si="43"/>
        <v/>
      </c>
      <c r="D211" s="129" t="str">
        <f>IF(C211="","",COUNTIFS(C$11:C211,"&gt;0"))</f>
        <v/>
      </c>
      <c r="E211" s="53"/>
      <c r="F211" s="54"/>
      <c r="G211" s="54"/>
      <c r="H211" s="53"/>
      <c r="I211" s="168"/>
      <c r="J211" s="64"/>
      <c r="K211" s="261"/>
      <c r="L211" s="259">
        <v>0</v>
      </c>
      <c r="M211" s="171" t="str">
        <f>IFERROR(VLOOKUP(J211,Lists!J$4:K$725,2,FALSE),"")</f>
        <v/>
      </c>
      <c r="N211" s="66" t="str">
        <f>IFERROR(VLOOKUP(J211,Lists!J$4:L$725,3,FALSE),"")</f>
        <v/>
      </c>
      <c r="O211" s="67" t="str">
        <f t="shared" si="55"/>
        <v/>
      </c>
      <c r="P211" s="62"/>
      <c r="Q211" s="169"/>
      <c r="R211" s="89"/>
      <c r="S211" s="97"/>
      <c r="T211" s="53"/>
      <c r="U211" s="89"/>
      <c r="V211" s="98"/>
      <c r="W211" s="107"/>
      <c r="X211" s="81" t="str">
        <f>IFERROR(VLOOKUP(I211,Lists!A$4:B$11,2,FALSE),"")</f>
        <v/>
      </c>
      <c r="Y211" s="81" t="str">
        <f>IFERROR(VLOOKUP(#REF!,Lists!A$12:B$45,2,FALSE),"")</f>
        <v/>
      </c>
      <c r="Z211" s="85" t="str">
        <f t="shared" si="44"/>
        <v/>
      </c>
      <c r="AA211" s="95" t="str">
        <f t="shared" si="45"/>
        <v/>
      </c>
      <c r="AB211" s="95" t="str">
        <f>IF(L211&lt;&gt;0,IF(R211="Yes",IF(#REF!="","P",""),""),"")</f>
        <v/>
      </c>
      <c r="AC211" s="95" t="str">
        <f t="shared" si="46"/>
        <v/>
      </c>
      <c r="AD211" s="95" t="str">
        <f t="shared" si="47"/>
        <v/>
      </c>
      <c r="AE211" s="95" t="str">
        <f t="shared" si="48"/>
        <v/>
      </c>
      <c r="BN211" s="69" t="str">
        <f t="shared" si="49"/>
        <v/>
      </c>
      <c r="BO211" s="69" t="str">
        <f t="shared" si="50"/>
        <v/>
      </c>
      <c r="BP211" s="69" t="str">
        <f t="shared" si="51"/>
        <v/>
      </c>
      <c r="BQ211" s="69" t="str">
        <f t="shared" si="52"/>
        <v/>
      </c>
      <c r="BT211" s="69" t="str">
        <f t="shared" si="53"/>
        <v/>
      </c>
      <c r="CX211" s="39" t="str">
        <f t="shared" si="56"/>
        <v/>
      </c>
    </row>
    <row r="212" spans="1:102" ht="20.100000000000001" customHeight="1" x14ac:dyDescent="0.25">
      <c r="A212" s="85">
        <f>ROW()</f>
        <v>212</v>
      </c>
      <c r="B212" s="129" t="str">
        <f t="shared" si="54"/>
        <v/>
      </c>
      <c r="C212" s="129" t="str">
        <f t="shared" si="43"/>
        <v/>
      </c>
      <c r="D212" s="129" t="str">
        <f>IF(C212="","",COUNTIFS(C$11:C212,"&gt;0"))</f>
        <v/>
      </c>
      <c r="E212" s="53"/>
      <c r="F212" s="54"/>
      <c r="G212" s="54"/>
      <c r="H212" s="53"/>
      <c r="I212" s="168"/>
      <c r="J212" s="64"/>
      <c r="K212" s="261"/>
      <c r="L212" s="259">
        <v>0</v>
      </c>
      <c r="M212" s="171" t="str">
        <f>IFERROR(VLOOKUP(J212,Lists!J$4:K$725,2,FALSE),"")</f>
        <v/>
      </c>
      <c r="N212" s="66" t="str">
        <f>IFERROR(VLOOKUP(J212,Lists!J$4:L$725,3,FALSE),"")</f>
        <v/>
      </c>
      <c r="O212" s="67" t="str">
        <f t="shared" si="55"/>
        <v/>
      </c>
      <c r="P212" s="62"/>
      <c r="Q212" s="169"/>
      <c r="R212" s="89"/>
      <c r="S212" s="97"/>
      <c r="T212" s="53"/>
      <c r="U212" s="89"/>
      <c r="V212" s="98"/>
      <c r="W212" s="107"/>
      <c r="X212" s="81" t="str">
        <f>IFERROR(VLOOKUP(I212,Lists!A$4:B$11,2,FALSE),"")</f>
        <v/>
      </c>
      <c r="Y212" s="81" t="str">
        <f>IFERROR(VLOOKUP(#REF!,Lists!A$12:B$45,2,FALSE),"")</f>
        <v/>
      </c>
      <c r="Z212" s="85" t="str">
        <f t="shared" si="44"/>
        <v/>
      </c>
      <c r="AA212" s="95" t="str">
        <f t="shared" si="45"/>
        <v/>
      </c>
      <c r="AB212" s="95" t="str">
        <f>IF(L212&lt;&gt;0,IF(R212="Yes",IF(#REF!="","P",""),""),"")</f>
        <v/>
      </c>
      <c r="AC212" s="95" t="str">
        <f t="shared" si="46"/>
        <v/>
      </c>
      <c r="AD212" s="95" t="str">
        <f t="shared" si="47"/>
        <v/>
      </c>
      <c r="AE212" s="95" t="str">
        <f t="shared" si="48"/>
        <v/>
      </c>
      <c r="BN212" s="69" t="str">
        <f t="shared" si="49"/>
        <v/>
      </c>
      <c r="BO212" s="69" t="str">
        <f t="shared" si="50"/>
        <v/>
      </c>
      <c r="BP212" s="69" t="str">
        <f t="shared" si="51"/>
        <v/>
      </c>
      <c r="BQ212" s="69" t="str">
        <f t="shared" si="52"/>
        <v/>
      </c>
      <c r="BT212" s="69" t="str">
        <f t="shared" si="53"/>
        <v/>
      </c>
      <c r="CX212" s="39" t="str">
        <f t="shared" si="56"/>
        <v/>
      </c>
    </row>
    <row r="213" spans="1:102" ht="20.100000000000001" customHeight="1" x14ac:dyDescent="0.25">
      <c r="A213" s="85">
        <f>ROW()</f>
        <v>213</v>
      </c>
      <c r="B213" s="129" t="str">
        <f t="shared" si="54"/>
        <v/>
      </c>
      <c r="C213" s="129" t="str">
        <f t="shared" si="43"/>
        <v/>
      </c>
      <c r="D213" s="129" t="str">
        <f>IF(C213="","",COUNTIFS(C$11:C213,"&gt;0"))</f>
        <v/>
      </c>
      <c r="E213" s="53"/>
      <c r="F213" s="54"/>
      <c r="G213" s="54"/>
      <c r="H213" s="53"/>
      <c r="I213" s="168"/>
      <c r="J213" s="64"/>
      <c r="K213" s="261"/>
      <c r="L213" s="259">
        <v>0</v>
      </c>
      <c r="M213" s="171" t="str">
        <f>IFERROR(VLOOKUP(J213,Lists!J$4:K$725,2,FALSE),"")</f>
        <v/>
      </c>
      <c r="N213" s="66" t="str">
        <f>IFERROR(VLOOKUP(J213,Lists!J$4:L$725,3,FALSE),"")</f>
        <v/>
      </c>
      <c r="O213" s="67" t="str">
        <f t="shared" si="55"/>
        <v/>
      </c>
      <c r="P213" s="62"/>
      <c r="Q213" s="169"/>
      <c r="R213" s="89"/>
      <c r="S213" s="97"/>
      <c r="T213" s="53"/>
      <c r="U213" s="89"/>
      <c r="V213" s="98"/>
      <c r="W213" s="107"/>
      <c r="X213" s="81" t="str">
        <f>IFERROR(VLOOKUP(I213,Lists!A$4:B$11,2,FALSE),"")</f>
        <v/>
      </c>
      <c r="Y213" s="81" t="str">
        <f>IFERROR(VLOOKUP(#REF!,Lists!A$12:B$45,2,FALSE),"")</f>
        <v/>
      </c>
      <c r="Z213" s="85" t="str">
        <f t="shared" si="44"/>
        <v/>
      </c>
      <c r="AA213" s="95" t="str">
        <f t="shared" si="45"/>
        <v/>
      </c>
      <c r="AB213" s="95" t="str">
        <f>IF(L213&lt;&gt;0,IF(R213="Yes",IF(#REF!="","P",""),""),"")</f>
        <v/>
      </c>
      <c r="AC213" s="95" t="str">
        <f t="shared" si="46"/>
        <v/>
      </c>
      <c r="AD213" s="95" t="str">
        <f t="shared" si="47"/>
        <v/>
      </c>
      <c r="AE213" s="95" t="str">
        <f t="shared" si="48"/>
        <v/>
      </c>
      <c r="BN213" s="69" t="str">
        <f t="shared" si="49"/>
        <v/>
      </c>
      <c r="BO213" s="69" t="str">
        <f t="shared" si="50"/>
        <v/>
      </c>
      <c r="BP213" s="69" t="str">
        <f t="shared" si="51"/>
        <v/>
      </c>
      <c r="BQ213" s="69" t="str">
        <f t="shared" si="52"/>
        <v/>
      </c>
      <c r="BT213" s="69" t="str">
        <f t="shared" si="53"/>
        <v/>
      </c>
      <c r="CX213" s="39" t="str">
        <f t="shared" si="56"/>
        <v/>
      </c>
    </row>
    <row r="214" spans="1:102" ht="20.100000000000001" customHeight="1" x14ac:dyDescent="0.25">
      <c r="A214" s="85">
        <f>ROW()</f>
        <v>214</v>
      </c>
      <c r="B214" s="129" t="str">
        <f t="shared" si="54"/>
        <v/>
      </c>
      <c r="C214" s="129" t="str">
        <f t="shared" si="43"/>
        <v/>
      </c>
      <c r="D214" s="129" t="str">
        <f>IF(C214="","",COUNTIFS(C$11:C214,"&gt;0"))</f>
        <v/>
      </c>
      <c r="E214" s="53"/>
      <c r="F214" s="54"/>
      <c r="G214" s="54"/>
      <c r="H214" s="53"/>
      <c r="I214" s="168"/>
      <c r="J214" s="64"/>
      <c r="K214" s="261"/>
      <c r="L214" s="259">
        <v>0</v>
      </c>
      <c r="M214" s="171" t="str">
        <f>IFERROR(VLOOKUP(J214,Lists!J$4:K$725,2,FALSE),"")</f>
        <v/>
      </c>
      <c r="N214" s="66" t="str">
        <f>IFERROR(VLOOKUP(J214,Lists!J$4:L$725,3,FALSE),"")</f>
        <v/>
      </c>
      <c r="O214" s="67" t="str">
        <f t="shared" si="55"/>
        <v/>
      </c>
      <c r="P214" s="62"/>
      <c r="Q214" s="169"/>
      <c r="R214" s="89"/>
      <c r="S214" s="97"/>
      <c r="T214" s="53"/>
      <c r="U214" s="89"/>
      <c r="V214" s="98"/>
      <c r="W214" s="107"/>
      <c r="X214" s="81" t="str">
        <f>IFERROR(VLOOKUP(I214,Lists!A$4:B$11,2,FALSE),"")</f>
        <v/>
      </c>
      <c r="Y214" s="81" t="str">
        <f>IFERROR(VLOOKUP(#REF!,Lists!A$12:B$45,2,FALSE),"")</f>
        <v/>
      </c>
      <c r="Z214" s="85" t="str">
        <f t="shared" si="44"/>
        <v/>
      </c>
      <c r="AA214" s="95" t="str">
        <f t="shared" si="45"/>
        <v/>
      </c>
      <c r="AB214" s="95" t="str">
        <f>IF(L214&lt;&gt;0,IF(R214="Yes",IF(#REF!="","P",""),""),"")</f>
        <v/>
      </c>
      <c r="AC214" s="95" t="str">
        <f t="shared" si="46"/>
        <v/>
      </c>
      <c r="AD214" s="95" t="str">
        <f t="shared" si="47"/>
        <v/>
      </c>
      <c r="AE214" s="95" t="str">
        <f t="shared" si="48"/>
        <v/>
      </c>
      <c r="BN214" s="69" t="str">
        <f t="shared" si="49"/>
        <v/>
      </c>
      <c r="BO214" s="69" t="str">
        <f t="shared" si="50"/>
        <v/>
      </c>
      <c r="BP214" s="69" t="str">
        <f t="shared" si="51"/>
        <v/>
      </c>
      <c r="BQ214" s="69" t="str">
        <f t="shared" si="52"/>
        <v/>
      </c>
      <c r="BT214" s="69" t="str">
        <f t="shared" si="53"/>
        <v/>
      </c>
      <c r="CX214" s="39" t="str">
        <f t="shared" si="56"/>
        <v/>
      </c>
    </row>
    <row r="215" spans="1:102" ht="20.100000000000001" customHeight="1" x14ac:dyDescent="0.25">
      <c r="A215" s="85">
        <f>ROW()</f>
        <v>215</v>
      </c>
      <c r="B215" s="129" t="str">
        <f t="shared" si="54"/>
        <v/>
      </c>
      <c r="C215" s="129" t="str">
        <f t="shared" si="43"/>
        <v/>
      </c>
      <c r="D215" s="129" t="str">
        <f>IF(C215="","",COUNTIFS(C$11:C215,"&gt;0"))</f>
        <v/>
      </c>
      <c r="E215" s="53"/>
      <c r="F215" s="54"/>
      <c r="G215" s="54"/>
      <c r="H215" s="53"/>
      <c r="I215" s="168"/>
      <c r="J215" s="64"/>
      <c r="K215" s="261"/>
      <c r="L215" s="259">
        <v>0</v>
      </c>
      <c r="M215" s="171" t="str">
        <f>IFERROR(VLOOKUP(J215,Lists!J$4:K$725,2,FALSE),"")</f>
        <v/>
      </c>
      <c r="N215" s="66" t="str">
        <f>IFERROR(VLOOKUP(J215,Lists!J$4:L$725,3,FALSE),"")</f>
        <v/>
      </c>
      <c r="O215" s="67" t="str">
        <f t="shared" si="55"/>
        <v/>
      </c>
      <c r="P215" s="62"/>
      <c r="Q215" s="169"/>
      <c r="R215" s="89"/>
      <c r="S215" s="97"/>
      <c r="T215" s="53"/>
      <c r="U215" s="89"/>
      <c r="V215" s="98"/>
      <c r="W215" s="107"/>
      <c r="X215" s="81" t="str">
        <f>IFERROR(VLOOKUP(I215,Lists!A$4:B$11,2,FALSE),"")</f>
        <v/>
      </c>
      <c r="Y215" s="81" t="str">
        <f>IFERROR(VLOOKUP(#REF!,Lists!A$12:B$45,2,FALSE),"")</f>
        <v/>
      </c>
      <c r="Z215" s="85" t="str">
        <f t="shared" si="44"/>
        <v/>
      </c>
      <c r="AA215" s="95" t="str">
        <f t="shared" si="45"/>
        <v/>
      </c>
      <c r="AB215" s="95" t="str">
        <f>IF(L215&lt;&gt;0,IF(R215="Yes",IF(#REF!="","P",""),""),"")</f>
        <v/>
      </c>
      <c r="AC215" s="95" t="str">
        <f t="shared" si="46"/>
        <v/>
      </c>
      <c r="AD215" s="95" t="str">
        <f t="shared" si="47"/>
        <v/>
      </c>
      <c r="AE215" s="95" t="str">
        <f t="shared" si="48"/>
        <v/>
      </c>
      <c r="BN215" s="69" t="str">
        <f t="shared" si="49"/>
        <v/>
      </c>
      <c r="BO215" s="69" t="str">
        <f t="shared" si="50"/>
        <v/>
      </c>
      <c r="BP215" s="69" t="str">
        <f t="shared" si="51"/>
        <v/>
      </c>
      <c r="BQ215" s="69" t="str">
        <f t="shared" si="52"/>
        <v/>
      </c>
      <c r="BT215" s="69" t="str">
        <f t="shared" si="53"/>
        <v/>
      </c>
      <c r="CX215" s="39" t="str">
        <f t="shared" si="56"/>
        <v/>
      </c>
    </row>
    <row r="216" spans="1:102" ht="20.100000000000001" customHeight="1" x14ac:dyDescent="0.25">
      <c r="A216" s="85">
        <f>ROW()</f>
        <v>216</v>
      </c>
      <c r="B216" s="129" t="str">
        <f t="shared" si="54"/>
        <v/>
      </c>
      <c r="C216" s="129" t="str">
        <f t="shared" si="43"/>
        <v/>
      </c>
      <c r="D216" s="129" t="str">
        <f>IF(C216="","",COUNTIFS(C$11:C216,"&gt;0"))</f>
        <v/>
      </c>
      <c r="E216" s="53"/>
      <c r="F216" s="54"/>
      <c r="G216" s="54"/>
      <c r="H216" s="53"/>
      <c r="I216" s="168"/>
      <c r="J216" s="64"/>
      <c r="K216" s="261"/>
      <c r="L216" s="259">
        <v>0</v>
      </c>
      <c r="M216" s="171" t="str">
        <f>IFERROR(VLOOKUP(J216,Lists!J$4:K$725,2,FALSE),"")</f>
        <v/>
      </c>
      <c r="N216" s="66" t="str">
        <f>IFERROR(VLOOKUP(J216,Lists!J$4:L$725,3,FALSE),"")</f>
        <v/>
      </c>
      <c r="O216" s="67" t="str">
        <f t="shared" si="55"/>
        <v/>
      </c>
      <c r="P216" s="62"/>
      <c r="Q216" s="169"/>
      <c r="R216" s="89"/>
      <c r="S216" s="97"/>
      <c r="T216" s="53"/>
      <c r="U216" s="89"/>
      <c r="V216" s="98"/>
      <c r="W216" s="107"/>
      <c r="X216" s="81" t="str">
        <f>IFERROR(VLOOKUP(I216,Lists!A$4:B$11,2,FALSE),"")</f>
        <v/>
      </c>
      <c r="Y216" s="81" t="str">
        <f>IFERROR(VLOOKUP(#REF!,Lists!A$12:B$45,2,FALSE),"")</f>
        <v/>
      </c>
      <c r="Z216" s="85" t="str">
        <f t="shared" si="44"/>
        <v/>
      </c>
      <c r="AA216" s="95" t="str">
        <f t="shared" si="45"/>
        <v/>
      </c>
      <c r="AB216" s="95" t="str">
        <f>IF(L216&lt;&gt;0,IF(R216="Yes",IF(#REF!="","P",""),""),"")</f>
        <v/>
      </c>
      <c r="AC216" s="95" t="str">
        <f t="shared" si="46"/>
        <v/>
      </c>
      <c r="AD216" s="95" t="str">
        <f t="shared" si="47"/>
        <v/>
      </c>
      <c r="AE216" s="95" t="str">
        <f t="shared" si="48"/>
        <v/>
      </c>
      <c r="BN216" s="69" t="str">
        <f t="shared" si="49"/>
        <v/>
      </c>
      <c r="BO216" s="69" t="str">
        <f t="shared" si="50"/>
        <v/>
      </c>
      <c r="BP216" s="69" t="str">
        <f t="shared" si="51"/>
        <v/>
      </c>
      <c r="BQ216" s="69" t="str">
        <f t="shared" si="52"/>
        <v/>
      </c>
      <c r="BT216" s="69" t="str">
        <f t="shared" si="53"/>
        <v/>
      </c>
      <c r="CX216" s="39" t="str">
        <f t="shared" si="56"/>
        <v/>
      </c>
    </row>
    <row r="217" spans="1:102" ht="20.100000000000001" customHeight="1" x14ac:dyDescent="0.25">
      <c r="A217" s="85">
        <f>ROW()</f>
        <v>217</v>
      </c>
      <c r="B217" s="129" t="str">
        <f t="shared" si="54"/>
        <v/>
      </c>
      <c r="C217" s="129" t="str">
        <f t="shared" si="43"/>
        <v/>
      </c>
      <c r="D217" s="129" t="str">
        <f>IF(C217="","",COUNTIFS(C$11:C217,"&gt;0"))</f>
        <v/>
      </c>
      <c r="E217" s="53"/>
      <c r="F217" s="54"/>
      <c r="G217" s="54"/>
      <c r="H217" s="53"/>
      <c r="I217" s="168"/>
      <c r="J217" s="64"/>
      <c r="K217" s="261"/>
      <c r="L217" s="259">
        <v>0</v>
      </c>
      <c r="M217" s="171" t="str">
        <f>IFERROR(VLOOKUP(J217,Lists!J$4:K$725,2,FALSE),"")</f>
        <v/>
      </c>
      <c r="N217" s="66" t="str">
        <f>IFERROR(VLOOKUP(J217,Lists!J$4:L$725,3,FALSE),"")</f>
        <v/>
      </c>
      <c r="O217" s="67" t="str">
        <f t="shared" si="55"/>
        <v/>
      </c>
      <c r="P217" s="62"/>
      <c r="Q217" s="169"/>
      <c r="R217" s="89"/>
      <c r="S217" s="97"/>
      <c r="T217" s="53"/>
      <c r="U217" s="89"/>
      <c r="V217" s="98"/>
      <c r="W217" s="107"/>
      <c r="X217" s="81" t="str">
        <f>IFERROR(VLOOKUP(I217,Lists!A$4:B$11,2,FALSE),"")</f>
        <v/>
      </c>
      <c r="Y217" s="81" t="str">
        <f>IFERROR(VLOOKUP(#REF!,Lists!A$12:B$45,2,FALSE),"")</f>
        <v/>
      </c>
      <c r="Z217" s="85" t="str">
        <f t="shared" si="44"/>
        <v/>
      </c>
      <c r="AA217" s="95" t="str">
        <f t="shared" si="45"/>
        <v/>
      </c>
      <c r="AB217" s="95" t="str">
        <f>IF(L217&lt;&gt;0,IF(R217="Yes",IF(#REF!="","P",""),""),"")</f>
        <v/>
      </c>
      <c r="AC217" s="95" t="str">
        <f t="shared" si="46"/>
        <v/>
      </c>
      <c r="AD217" s="95" t="str">
        <f t="shared" si="47"/>
        <v/>
      </c>
      <c r="AE217" s="95" t="str">
        <f t="shared" si="48"/>
        <v/>
      </c>
      <c r="AS217" s="80"/>
      <c r="BN217" s="69" t="str">
        <f t="shared" si="49"/>
        <v/>
      </c>
      <c r="BO217" s="69" t="str">
        <f t="shared" si="50"/>
        <v/>
      </c>
      <c r="BP217" s="69" t="str">
        <f t="shared" si="51"/>
        <v/>
      </c>
      <c r="BQ217" s="69" t="str">
        <f t="shared" si="52"/>
        <v/>
      </c>
      <c r="BT217" s="69" t="str">
        <f t="shared" si="53"/>
        <v/>
      </c>
      <c r="CX217" s="39" t="str">
        <f t="shared" si="56"/>
        <v/>
      </c>
    </row>
    <row r="218" spans="1:102" ht="20.100000000000001" customHeight="1" x14ac:dyDescent="0.25">
      <c r="A218" s="85">
        <f>ROW()</f>
        <v>218</v>
      </c>
      <c r="B218" s="129" t="str">
        <f t="shared" si="54"/>
        <v/>
      </c>
      <c r="C218" s="129" t="str">
        <f t="shared" si="43"/>
        <v/>
      </c>
      <c r="D218" s="129" t="str">
        <f>IF(C218="","",COUNTIFS(C$11:C218,"&gt;0"))</f>
        <v/>
      </c>
      <c r="E218" s="53"/>
      <c r="F218" s="54"/>
      <c r="G218" s="54"/>
      <c r="H218" s="53"/>
      <c r="I218" s="168"/>
      <c r="J218" s="64"/>
      <c r="K218" s="261"/>
      <c r="L218" s="259">
        <v>0</v>
      </c>
      <c r="M218" s="171" t="str">
        <f>IFERROR(VLOOKUP(J218,Lists!J$4:K$725,2,FALSE),"")</f>
        <v/>
      </c>
      <c r="N218" s="66" t="str">
        <f>IFERROR(VLOOKUP(J218,Lists!J$4:L$725,3,FALSE),"")</f>
        <v/>
      </c>
      <c r="O218" s="67" t="str">
        <f t="shared" si="55"/>
        <v/>
      </c>
      <c r="P218" s="62"/>
      <c r="Q218" s="169"/>
      <c r="R218" s="89"/>
      <c r="S218" s="97"/>
      <c r="T218" s="53"/>
      <c r="U218" s="89"/>
      <c r="V218" s="98"/>
      <c r="W218" s="107"/>
      <c r="X218" s="81" t="str">
        <f>IFERROR(VLOOKUP(I218,Lists!A$4:B$11,2,FALSE),"")</f>
        <v/>
      </c>
      <c r="Y218" s="81" t="str">
        <f>IFERROR(VLOOKUP(#REF!,Lists!A$12:B$45,2,FALSE),"")</f>
        <v/>
      </c>
      <c r="Z218" s="85" t="str">
        <f t="shared" si="44"/>
        <v/>
      </c>
      <c r="AA218" s="95" t="str">
        <f t="shared" si="45"/>
        <v/>
      </c>
      <c r="AB218" s="95" t="str">
        <f>IF(L218&lt;&gt;0,IF(R218="Yes",IF(#REF!="","P",""),""),"")</f>
        <v/>
      </c>
      <c r="AC218" s="95" t="str">
        <f t="shared" si="46"/>
        <v/>
      </c>
      <c r="AD218" s="95" t="str">
        <f t="shared" si="47"/>
        <v/>
      </c>
      <c r="AE218" s="95" t="str">
        <f t="shared" si="48"/>
        <v/>
      </c>
      <c r="BN218" s="69" t="str">
        <f t="shared" si="49"/>
        <v/>
      </c>
      <c r="BO218" s="69" t="str">
        <f t="shared" si="50"/>
        <v/>
      </c>
      <c r="BP218" s="69" t="str">
        <f t="shared" si="51"/>
        <v/>
      </c>
      <c r="BQ218" s="69" t="str">
        <f t="shared" si="52"/>
        <v/>
      </c>
      <c r="BT218" s="69" t="str">
        <f t="shared" si="53"/>
        <v/>
      </c>
      <c r="CX218" s="39" t="str">
        <f t="shared" si="56"/>
        <v/>
      </c>
    </row>
    <row r="219" spans="1:102" ht="20.100000000000001" customHeight="1" x14ac:dyDescent="0.25">
      <c r="A219" s="85">
        <f>ROW()</f>
        <v>219</v>
      </c>
      <c r="B219" s="129" t="str">
        <f t="shared" si="54"/>
        <v/>
      </c>
      <c r="C219" s="129" t="str">
        <f t="shared" si="43"/>
        <v/>
      </c>
      <c r="D219" s="129" t="str">
        <f>IF(C219="","",COUNTIFS(C$11:C219,"&gt;0"))</f>
        <v/>
      </c>
      <c r="E219" s="53"/>
      <c r="F219" s="54"/>
      <c r="G219" s="54"/>
      <c r="H219" s="53"/>
      <c r="I219" s="168"/>
      <c r="J219" s="64"/>
      <c r="K219" s="261"/>
      <c r="L219" s="259">
        <v>0</v>
      </c>
      <c r="M219" s="171" t="str">
        <f>IFERROR(VLOOKUP(J219,Lists!J$4:K$725,2,FALSE),"")</f>
        <v/>
      </c>
      <c r="N219" s="66" t="str">
        <f>IFERROR(VLOOKUP(J219,Lists!J$4:L$725,3,FALSE),"")</f>
        <v/>
      </c>
      <c r="O219" s="67" t="str">
        <f t="shared" si="55"/>
        <v/>
      </c>
      <c r="P219" s="62"/>
      <c r="Q219" s="169"/>
      <c r="R219" s="89"/>
      <c r="S219" s="97"/>
      <c r="T219" s="53"/>
      <c r="U219" s="89"/>
      <c r="V219" s="98"/>
      <c r="W219" s="107"/>
      <c r="X219" s="81" t="str">
        <f>IFERROR(VLOOKUP(I219,Lists!A$4:B$11,2,FALSE),"")</f>
        <v/>
      </c>
      <c r="Y219" s="81" t="str">
        <f>IFERROR(VLOOKUP(#REF!,Lists!A$12:B$45,2,FALSE),"")</f>
        <v/>
      </c>
      <c r="Z219" s="85" t="str">
        <f t="shared" si="44"/>
        <v/>
      </c>
      <c r="AA219" s="95" t="str">
        <f t="shared" si="45"/>
        <v/>
      </c>
      <c r="AB219" s="95" t="str">
        <f>IF(L219&lt;&gt;0,IF(R219="Yes",IF(#REF!="","P",""),""),"")</f>
        <v/>
      </c>
      <c r="AC219" s="95" t="str">
        <f t="shared" si="46"/>
        <v/>
      </c>
      <c r="AD219" s="95" t="str">
        <f t="shared" si="47"/>
        <v/>
      </c>
      <c r="AE219" s="95" t="str">
        <f t="shared" si="48"/>
        <v/>
      </c>
      <c r="BN219" s="69" t="str">
        <f t="shared" si="49"/>
        <v/>
      </c>
      <c r="BO219" s="69" t="str">
        <f t="shared" si="50"/>
        <v/>
      </c>
      <c r="BP219" s="69" t="str">
        <f t="shared" si="51"/>
        <v/>
      </c>
      <c r="BQ219" s="69" t="str">
        <f t="shared" si="52"/>
        <v/>
      </c>
      <c r="BT219" s="69" t="str">
        <f t="shared" si="53"/>
        <v/>
      </c>
      <c r="CX219" s="39" t="str">
        <f t="shared" si="56"/>
        <v/>
      </c>
    </row>
    <row r="220" spans="1:102" ht="20.100000000000001" customHeight="1" x14ac:dyDescent="0.25">
      <c r="A220" s="85">
        <f>ROW()</f>
        <v>220</v>
      </c>
      <c r="B220" s="129" t="str">
        <f t="shared" si="54"/>
        <v/>
      </c>
      <c r="C220" s="129" t="str">
        <f t="shared" si="43"/>
        <v/>
      </c>
      <c r="D220" s="129" t="str">
        <f>IF(C220="","",COUNTIFS(C$11:C220,"&gt;0"))</f>
        <v/>
      </c>
      <c r="E220" s="53"/>
      <c r="F220" s="54"/>
      <c r="G220" s="54"/>
      <c r="H220" s="53"/>
      <c r="I220" s="168"/>
      <c r="J220" s="64"/>
      <c r="K220" s="261"/>
      <c r="L220" s="259">
        <v>0</v>
      </c>
      <c r="M220" s="171" t="str">
        <f>IFERROR(VLOOKUP(J220,Lists!J$4:K$725,2,FALSE),"")</f>
        <v/>
      </c>
      <c r="N220" s="66" t="str">
        <f>IFERROR(VLOOKUP(J220,Lists!J$4:L$725,3,FALSE),"")</f>
        <v/>
      </c>
      <c r="O220" s="67" t="str">
        <f t="shared" si="55"/>
        <v/>
      </c>
      <c r="P220" s="62"/>
      <c r="Q220" s="169"/>
      <c r="R220" s="89"/>
      <c r="S220" s="97"/>
      <c r="T220" s="53"/>
      <c r="U220" s="89"/>
      <c r="V220" s="98"/>
      <c r="W220" s="107"/>
      <c r="X220" s="81" t="str">
        <f>IFERROR(VLOOKUP(I220,Lists!A$4:B$11,2,FALSE),"")</f>
        <v/>
      </c>
      <c r="Y220" s="81" t="str">
        <f>IFERROR(VLOOKUP(#REF!,Lists!A$12:B$45,2,FALSE),"")</f>
        <v/>
      </c>
      <c r="Z220" s="85" t="str">
        <f t="shared" si="44"/>
        <v/>
      </c>
      <c r="AA220" s="95" t="str">
        <f t="shared" si="45"/>
        <v/>
      </c>
      <c r="AB220" s="95" t="str">
        <f>IF(L220&lt;&gt;0,IF(R220="Yes",IF(#REF!="","P",""),""),"")</f>
        <v/>
      </c>
      <c r="AC220" s="95" t="str">
        <f t="shared" si="46"/>
        <v/>
      </c>
      <c r="AD220" s="95" t="str">
        <f t="shared" si="47"/>
        <v/>
      </c>
      <c r="AE220" s="95" t="str">
        <f t="shared" si="48"/>
        <v/>
      </c>
      <c r="BN220" s="69" t="str">
        <f t="shared" si="49"/>
        <v/>
      </c>
      <c r="BO220" s="69" t="str">
        <f t="shared" si="50"/>
        <v/>
      </c>
      <c r="BP220" s="69" t="str">
        <f t="shared" si="51"/>
        <v/>
      </c>
      <c r="BQ220" s="69" t="str">
        <f t="shared" si="52"/>
        <v/>
      </c>
      <c r="BT220" s="69" t="str">
        <f t="shared" si="53"/>
        <v/>
      </c>
      <c r="CX220" s="39" t="str">
        <f t="shared" si="56"/>
        <v/>
      </c>
    </row>
    <row r="221" spans="1:102" ht="20.100000000000001" customHeight="1" x14ac:dyDescent="0.25">
      <c r="A221" s="85">
        <f>ROW()</f>
        <v>221</v>
      </c>
      <c r="B221" s="129" t="str">
        <f t="shared" si="54"/>
        <v/>
      </c>
      <c r="C221" s="129" t="str">
        <f t="shared" si="43"/>
        <v/>
      </c>
      <c r="D221" s="129" t="str">
        <f>IF(C221="","",COUNTIFS(C$11:C221,"&gt;0"))</f>
        <v/>
      </c>
      <c r="E221" s="53"/>
      <c r="F221" s="54"/>
      <c r="G221" s="54"/>
      <c r="H221" s="53"/>
      <c r="I221" s="168"/>
      <c r="J221" s="64"/>
      <c r="K221" s="261"/>
      <c r="L221" s="259">
        <v>0</v>
      </c>
      <c r="M221" s="171" t="str">
        <f>IFERROR(VLOOKUP(J221,Lists!J$4:K$725,2,FALSE),"")</f>
        <v/>
      </c>
      <c r="N221" s="66" t="str">
        <f>IFERROR(VLOOKUP(J221,Lists!J$4:L$725,3,FALSE),"")</f>
        <v/>
      </c>
      <c r="O221" s="67" t="str">
        <f t="shared" si="55"/>
        <v/>
      </c>
      <c r="P221" s="62"/>
      <c r="Q221" s="169"/>
      <c r="R221" s="89"/>
      <c r="S221" s="97"/>
      <c r="T221" s="53"/>
      <c r="U221" s="89"/>
      <c r="V221" s="98"/>
      <c r="W221" s="107"/>
      <c r="X221" s="81" t="str">
        <f>IFERROR(VLOOKUP(I221,Lists!A$4:B$11,2,FALSE),"")</f>
        <v/>
      </c>
      <c r="Y221" s="81" t="str">
        <f>IFERROR(VLOOKUP(#REF!,Lists!A$12:B$45,2,FALSE),"")</f>
        <v/>
      </c>
      <c r="Z221" s="85" t="str">
        <f t="shared" si="44"/>
        <v/>
      </c>
      <c r="AA221" s="95" t="str">
        <f t="shared" si="45"/>
        <v/>
      </c>
      <c r="AB221" s="95" t="str">
        <f>IF(L221&lt;&gt;0,IF(R221="Yes",IF(#REF!="","P",""),""),"")</f>
        <v/>
      </c>
      <c r="AC221" s="95" t="str">
        <f t="shared" si="46"/>
        <v/>
      </c>
      <c r="AD221" s="95" t="str">
        <f t="shared" si="47"/>
        <v/>
      </c>
      <c r="AE221" s="95" t="str">
        <f t="shared" si="48"/>
        <v/>
      </c>
      <c r="BN221" s="69" t="str">
        <f t="shared" si="49"/>
        <v/>
      </c>
      <c r="BO221" s="69" t="str">
        <f t="shared" si="50"/>
        <v/>
      </c>
      <c r="BP221" s="69" t="str">
        <f t="shared" si="51"/>
        <v/>
      </c>
      <c r="BQ221" s="69" t="str">
        <f t="shared" si="52"/>
        <v/>
      </c>
      <c r="BT221" s="69" t="str">
        <f t="shared" si="53"/>
        <v/>
      </c>
      <c r="CX221" s="39" t="str">
        <f t="shared" si="56"/>
        <v/>
      </c>
    </row>
    <row r="222" spans="1:102" ht="20.100000000000001" customHeight="1" x14ac:dyDescent="0.25">
      <c r="A222" s="85">
        <f>ROW()</f>
        <v>222</v>
      </c>
      <c r="B222" s="129" t="str">
        <f t="shared" si="54"/>
        <v/>
      </c>
      <c r="C222" s="129" t="str">
        <f t="shared" si="43"/>
        <v/>
      </c>
      <c r="D222" s="129" t="str">
        <f>IF(C222="","",COUNTIFS(C$11:C222,"&gt;0"))</f>
        <v/>
      </c>
      <c r="E222" s="53"/>
      <c r="F222" s="54"/>
      <c r="G222" s="54"/>
      <c r="H222" s="53"/>
      <c r="I222" s="168"/>
      <c r="J222" s="64"/>
      <c r="K222" s="261"/>
      <c r="L222" s="259">
        <v>0</v>
      </c>
      <c r="M222" s="171" t="str">
        <f>IFERROR(VLOOKUP(J222,Lists!J$4:K$725,2,FALSE),"")</f>
        <v/>
      </c>
      <c r="N222" s="66" t="str">
        <f>IFERROR(VLOOKUP(J222,Lists!J$4:L$725,3,FALSE),"")</f>
        <v/>
      </c>
      <c r="O222" s="67" t="str">
        <f t="shared" si="55"/>
        <v/>
      </c>
      <c r="P222" s="62"/>
      <c r="Q222" s="169"/>
      <c r="R222" s="89"/>
      <c r="S222" s="97"/>
      <c r="T222" s="53"/>
      <c r="U222" s="89"/>
      <c r="V222" s="98"/>
      <c r="W222" s="107"/>
      <c r="X222" s="81" t="str">
        <f>IFERROR(VLOOKUP(I222,Lists!A$4:B$11,2,FALSE),"")</f>
        <v/>
      </c>
      <c r="Y222" s="81" t="str">
        <f>IFERROR(VLOOKUP(#REF!,Lists!A$12:B$45,2,FALSE),"")</f>
        <v/>
      </c>
      <c r="Z222" s="85" t="str">
        <f t="shared" si="44"/>
        <v/>
      </c>
      <c r="AA222" s="95" t="str">
        <f t="shared" si="45"/>
        <v/>
      </c>
      <c r="AB222" s="95" t="str">
        <f>IF(L222&lt;&gt;0,IF(R222="Yes",IF(#REF!="","P",""),""),"")</f>
        <v/>
      </c>
      <c r="AC222" s="95" t="str">
        <f t="shared" si="46"/>
        <v/>
      </c>
      <c r="AD222" s="95" t="str">
        <f t="shared" si="47"/>
        <v/>
      </c>
      <c r="AE222" s="95" t="str">
        <f t="shared" si="48"/>
        <v/>
      </c>
      <c r="BN222" s="69" t="str">
        <f t="shared" si="49"/>
        <v/>
      </c>
      <c r="BO222" s="69" t="str">
        <f t="shared" si="50"/>
        <v/>
      </c>
      <c r="BP222" s="69" t="str">
        <f t="shared" si="51"/>
        <v/>
      </c>
      <c r="BQ222" s="69" t="str">
        <f t="shared" si="52"/>
        <v/>
      </c>
      <c r="BT222" s="69" t="str">
        <f t="shared" si="53"/>
        <v/>
      </c>
      <c r="CX222" s="39" t="str">
        <f t="shared" si="56"/>
        <v/>
      </c>
    </row>
    <row r="223" spans="1:102" ht="20.100000000000001" customHeight="1" x14ac:dyDescent="0.25">
      <c r="A223" s="85">
        <f>ROW()</f>
        <v>223</v>
      </c>
      <c r="B223" s="129" t="str">
        <f t="shared" si="54"/>
        <v/>
      </c>
      <c r="C223" s="129" t="str">
        <f t="shared" si="43"/>
        <v/>
      </c>
      <c r="D223" s="129" t="str">
        <f>IF(C223="","",COUNTIFS(C$11:C223,"&gt;0"))</f>
        <v/>
      </c>
      <c r="E223" s="53"/>
      <c r="F223" s="54"/>
      <c r="G223" s="54"/>
      <c r="H223" s="53"/>
      <c r="I223" s="168"/>
      <c r="J223" s="64"/>
      <c r="K223" s="261"/>
      <c r="L223" s="259">
        <v>0</v>
      </c>
      <c r="M223" s="171" t="str">
        <f>IFERROR(VLOOKUP(J223,Lists!J$4:K$725,2,FALSE),"")</f>
        <v/>
      </c>
      <c r="N223" s="66" t="str">
        <f>IFERROR(VLOOKUP(J223,Lists!J$4:L$725,3,FALSE),"")</f>
        <v/>
      </c>
      <c r="O223" s="67" t="str">
        <f t="shared" si="55"/>
        <v/>
      </c>
      <c r="P223" s="62"/>
      <c r="Q223" s="169"/>
      <c r="R223" s="89"/>
      <c r="S223" s="97"/>
      <c r="T223" s="53"/>
      <c r="U223" s="89"/>
      <c r="V223" s="98"/>
      <c r="W223" s="107"/>
      <c r="X223" s="81" t="str">
        <f>IFERROR(VLOOKUP(I223,Lists!A$4:B$11,2,FALSE),"")</f>
        <v/>
      </c>
      <c r="Y223" s="81" t="str">
        <f>IFERROR(VLOOKUP(#REF!,Lists!A$12:B$45,2,FALSE),"")</f>
        <v/>
      </c>
      <c r="Z223" s="85" t="str">
        <f t="shared" si="44"/>
        <v/>
      </c>
      <c r="AA223" s="95" t="str">
        <f t="shared" si="45"/>
        <v/>
      </c>
      <c r="AB223" s="95" t="str">
        <f>IF(L223&lt;&gt;0,IF(R223="Yes",IF(#REF!="","P",""),""),"")</f>
        <v/>
      </c>
      <c r="AC223" s="95" t="str">
        <f t="shared" si="46"/>
        <v/>
      </c>
      <c r="AD223" s="95" t="str">
        <f t="shared" si="47"/>
        <v/>
      </c>
      <c r="AE223" s="95" t="str">
        <f t="shared" si="48"/>
        <v/>
      </c>
      <c r="BN223" s="69" t="str">
        <f t="shared" si="49"/>
        <v/>
      </c>
      <c r="BO223" s="69" t="str">
        <f t="shared" si="50"/>
        <v/>
      </c>
      <c r="BP223" s="69" t="str">
        <f t="shared" si="51"/>
        <v/>
      </c>
      <c r="BQ223" s="69" t="str">
        <f t="shared" si="52"/>
        <v/>
      </c>
      <c r="BT223" s="69" t="str">
        <f t="shared" si="53"/>
        <v/>
      </c>
      <c r="CX223" s="39" t="str">
        <f t="shared" si="56"/>
        <v/>
      </c>
    </row>
    <row r="224" spans="1:102" ht="20.100000000000001" customHeight="1" x14ac:dyDescent="0.25">
      <c r="A224" s="85">
        <f>ROW()</f>
        <v>224</v>
      </c>
      <c r="B224" s="129" t="str">
        <f t="shared" si="54"/>
        <v/>
      </c>
      <c r="C224" s="129" t="str">
        <f t="shared" si="43"/>
        <v/>
      </c>
      <c r="D224" s="129" t="str">
        <f>IF(C224="","",COUNTIFS(C$11:C224,"&gt;0"))</f>
        <v/>
      </c>
      <c r="E224" s="53"/>
      <c r="F224" s="54"/>
      <c r="G224" s="54"/>
      <c r="H224" s="53"/>
      <c r="I224" s="168"/>
      <c r="J224" s="64"/>
      <c r="K224" s="261"/>
      <c r="L224" s="259">
        <v>0</v>
      </c>
      <c r="M224" s="171" t="str">
        <f>IFERROR(VLOOKUP(J224,Lists!J$4:K$725,2,FALSE),"")</f>
        <v/>
      </c>
      <c r="N224" s="66" t="str">
        <f>IFERROR(VLOOKUP(J224,Lists!J$4:L$725,3,FALSE),"")</f>
        <v/>
      </c>
      <c r="O224" s="67" t="str">
        <f t="shared" si="55"/>
        <v/>
      </c>
      <c r="P224" s="62"/>
      <c r="Q224" s="169"/>
      <c r="R224" s="89"/>
      <c r="S224" s="97"/>
      <c r="T224" s="53"/>
      <c r="U224" s="89"/>
      <c r="V224" s="98"/>
      <c r="W224" s="107"/>
      <c r="X224" s="81" t="str">
        <f>IFERROR(VLOOKUP(I224,Lists!A$4:B$11,2,FALSE),"")</f>
        <v/>
      </c>
      <c r="Y224" s="81" t="str">
        <f>IFERROR(VLOOKUP(#REF!,Lists!A$12:B$45,2,FALSE),"")</f>
        <v/>
      </c>
      <c r="Z224" s="85" t="str">
        <f t="shared" si="44"/>
        <v/>
      </c>
      <c r="AA224" s="95" t="str">
        <f t="shared" si="45"/>
        <v/>
      </c>
      <c r="AB224" s="95" t="str">
        <f>IF(L224&lt;&gt;0,IF(R224="Yes",IF(#REF!="","P",""),""),"")</f>
        <v/>
      </c>
      <c r="AC224" s="95" t="str">
        <f t="shared" si="46"/>
        <v/>
      </c>
      <c r="AD224" s="95" t="str">
        <f t="shared" si="47"/>
        <v/>
      </c>
      <c r="AE224" s="95" t="str">
        <f t="shared" si="48"/>
        <v/>
      </c>
      <c r="BN224" s="69" t="str">
        <f t="shared" si="49"/>
        <v/>
      </c>
      <c r="BO224" s="69" t="str">
        <f t="shared" si="50"/>
        <v/>
      </c>
      <c r="BP224" s="69" t="str">
        <f t="shared" si="51"/>
        <v/>
      </c>
      <c r="BQ224" s="69" t="str">
        <f t="shared" si="52"/>
        <v/>
      </c>
      <c r="BT224" s="69" t="str">
        <f t="shared" si="53"/>
        <v/>
      </c>
      <c r="CX224" s="39" t="str">
        <f t="shared" si="56"/>
        <v/>
      </c>
    </row>
    <row r="225" spans="1:102" ht="20.100000000000001" customHeight="1" x14ac:dyDescent="0.25">
      <c r="A225" s="85">
        <f>ROW()</f>
        <v>225</v>
      </c>
      <c r="B225" s="129" t="str">
        <f t="shared" si="54"/>
        <v/>
      </c>
      <c r="C225" s="129" t="str">
        <f t="shared" si="43"/>
        <v/>
      </c>
      <c r="D225" s="129" t="str">
        <f>IF(C225="","",COUNTIFS(C$11:C225,"&gt;0"))</f>
        <v/>
      </c>
      <c r="E225" s="53"/>
      <c r="F225" s="54"/>
      <c r="G225" s="54"/>
      <c r="H225" s="53"/>
      <c r="I225" s="168"/>
      <c r="J225" s="64"/>
      <c r="K225" s="261"/>
      <c r="L225" s="259">
        <v>0</v>
      </c>
      <c r="M225" s="171" t="str">
        <f>IFERROR(VLOOKUP(J225,Lists!J$4:K$725,2,FALSE),"")</f>
        <v/>
      </c>
      <c r="N225" s="66" t="str">
        <f>IFERROR(VLOOKUP(J225,Lists!J$4:L$725,3,FALSE),"")</f>
        <v/>
      </c>
      <c r="O225" s="67" t="str">
        <f t="shared" si="55"/>
        <v/>
      </c>
      <c r="P225" s="62"/>
      <c r="Q225" s="169"/>
      <c r="R225" s="89"/>
      <c r="S225" s="97"/>
      <c r="T225" s="53"/>
      <c r="U225" s="89"/>
      <c r="V225" s="98"/>
      <c r="W225" s="107"/>
      <c r="X225" s="81" t="str">
        <f>IFERROR(VLOOKUP(I225,Lists!A$4:B$11,2,FALSE),"")</f>
        <v/>
      </c>
      <c r="Y225" s="81" t="str">
        <f>IFERROR(VLOOKUP(#REF!,Lists!A$12:B$45,2,FALSE),"")</f>
        <v/>
      </c>
      <c r="Z225" s="85" t="str">
        <f t="shared" si="44"/>
        <v/>
      </c>
      <c r="AA225" s="95" t="str">
        <f t="shared" si="45"/>
        <v/>
      </c>
      <c r="AB225" s="95" t="str">
        <f>IF(L225&lt;&gt;0,IF(R225="Yes",IF(#REF!="","P",""),""),"")</f>
        <v/>
      </c>
      <c r="AC225" s="95" t="str">
        <f t="shared" si="46"/>
        <v/>
      </c>
      <c r="AD225" s="95" t="str">
        <f t="shared" si="47"/>
        <v/>
      </c>
      <c r="AE225" s="95" t="str">
        <f t="shared" si="48"/>
        <v/>
      </c>
      <c r="BN225" s="69" t="str">
        <f t="shared" si="49"/>
        <v/>
      </c>
      <c r="BO225" s="69" t="str">
        <f t="shared" si="50"/>
        <v/>
      </c>
      <c r="BP225" s="69" t="str">
        <f t="shared" si="51"/>
        <v/>
      </c>
      <c r="BQ225" s="69" t="str">
        <f t="shared" si="52"/>
        <v/>
      </c>
      <c r="BT225" s="69" t="str">
        <f t="shared" si="53"/>
        <v/>
      </c>
      <c r="CX225" s="39" t="str">
        <f t="shared" si="56"/>
        <v/>
      </c>
    </row>
    <row r="226" spans="1:102" ht="20.100000000000001" customHeight="1" x14ac:dyDescent="0.25">
      <c r="A226" s="85">
        <f>ROW()</f>
        <v>226</v>
      </c>
      <c r="B226" s="129" t="str">
        <f t="shared" si="54"/>
        <v/>
      </c>
      <c r="C226" s="129" t="str">
        <f t="shared" si="43"/>
        <v/>
      </c>
      <c r="D226" s="129" t="str">
        <f>IF(C226="","",COUNTIFS(C$11:C226,"&gt;0"))</f>
        <v/>
      </c>
      <c r="E226" s="53"/>
      <c r="F226" s="54"/>
      <c r="G226" s="54"/>
      <c r="H226" s="53"/>
      <c r="I226" s="168"/>
      <c r="J226" s="64"/>
      <c r="K226" s="261"/>
      <c r="L226" s="259">
        <v>0</v>
      </c>
      <c r="M226" s="171" t="str">
        <f>IFERROR(VLOOKUP(J226,Lists!J$4:K$725,2,FALSE),"")</f>
        <v/>
      </c>
      <c r="N226" s="66" t="str">
        <f>IFERROR(VLOOKUP(J226,Lists!J$4:L$725,3,FALSE),"")</f>
        <v/>
      </c>
      <c r="O226" s="67" t="str">
        <f t="shared" si="55"/>
        <v/>
      </c>
      <c r="P226" s="62"/>
      <c r="Q226" s="169"/>
      <c r="R226" s="89"/>
      <c r="S226" s="97"/>
      <c r="T226" s="53"/>
      <c r="U226" s="89"/>
      <c r="V226" s="98"/>
      <c r="W226" s="107"/>
      <c r="X226" s="81" t="str">
        <f>IFERROR(VLOOKUP(I226,Lists!A$4:B$11,2,FALSE),"")</f>
        <v/>
      </c>
      <c r="Y226" s="81" t="str">
        <f>IFERROR(VLOOKUP(#REF!,Lists!A$12:B$45,2,FALSE),"")</f>
        <v/>
      </c>
      <c r="Z226" s="85" t="str">
        <f t="shared" si="44"/>
        <v/>
      </c>
      <c r="AA226" s="95" t="str">
        <f t="shared" si="45"/>
        <v/>
      </c>
      <c r="AB226" s="95" t="str">
        <f>IF(L226&lt;&gt;0,IF(R226="Yes",IF(#REF!="","P",""),""),"")</f>
        <v/>
      </c>
      <c r="AC226" s="95" t="str">
        <f t="shared" si="46"/>
        <v/>
      </c>
      <c r="AD226" s="95" t="str">
        <f t="shared" si="47"/>
        <v/>
      </c>
      <c r="AE226" s="95" t="str">
        <f t="shared" si="48"/>
        <v/>
      </c>
      <c r="BN226" s="69" t="str">
        <f t="shared" si="49"/>
        <v/>
      </c>
      <c r="BO226" s="69" t="str">
        <f t="shared" si="50"/>
        <v/>
      </c>
      <c r="BP226" s="69" t="str">
        <f t="shared" si="51"/>
        <v/>
      </c>
      <c r="BQ226" s="69" t="str">
        <f t="shared" si="52"/>
        <v/>
      </c>
      <c r="BT226" s="69" t="str">
        <f t="shared" si="53"/>
        <v/>
      </c>
      <c r="CX226" s="39" t="str">
        <f t="shared" si="56"/>
        <v/>
      </c>
    </row>
    <row r="227" spans="1:102" ht="20.100000000000001" customHeight="1" x14ac:dyDescent="0.25">
      <c r="A227" s="85">
        <f>ROW()</f>
        <v>227</v>
      </c>
      <c r="B227" s="129" t="str">
        <f t="shared" si="54"/>
        <v/>
      </c>
      <c r="C227" s="129" t="str">
        <f t="shared" si="43"/>
        <v/>
      </c>
      <c r="D227" s="129" t="str">
        <f>IF(C227="","",COUNTIFS(C$11:C227,"&gt;0"))</f>
        <v/>
      </c>
      <c r="E227" s="53"/>
      <c r="F227" s="54"/>
      <c r="G227" s="54"/>
      <c r="H227" s="53"/>
      <c r="I227" s="168"/>
      <c r="J227" s="64"/>
      <c r="K227" s="261"/>
      <c r="L227" s="259">
        <v>0</v>
      </c>
      <c r="M227" s="171" t="str">
        <f>IFERROR(VLOOKUP(J227,Lists!J$4:K$725,2,FALSE),"")</f>
        <v/>
      </c>
      <c r="N227" s="66" t="str">
        <f>IFERROR(VLOOKUP(J227,Lists!J$4:L$725,3,FALSE),"")</f>
        <v/>
      </c>
      <c r="O227" s="67" t="str">
        <f t="shared" si="55"/>
        <v/>
      </c>
      <c r="P227" s="62"/>
      <c r="Q227" s="169"/>
      <c r="R227" s="89"/>
      <c r="S227" s="97"/>
      <c r="T227" s="53"/>
      <c r="U227" s="89"/>
      <c r="V227" s="98"/>
      <c r="W227" s="107"/>
      <c r="X227" s="81" t="str">
        <f>IFERROR(VLOOKUP(I227,Lists!A$4:B$11,2,FALSE),"")</f>
        <v/>
      </c>
      <c r="Y227" s="81" t="str">
        <f>IFERROR(VLOOKUP(#REF!,Lists!A$12:B$45,2,FALSE),"")</f>
        <v/>
      </c>
      <c r="Z227" s="85" t="str">
        <f t="shared" si="44"/>
        <v/>
      </c>
      <c r="AA227" s="95" t="str">
        <f t="shared" si="45"/>
        <v/>
      </c>
      <c r="AB227" s="95" t="str">
        <f>IF(L227&lt;&gt;0,IF(R227="Yes",IF(#REF!="","P",""),""),"")</f>
        <v/>
      </c>
      <c r="AC227" s="95" t="str">
        <f t="shared" si="46"/>
        <v/>
      </c>
      <c r="AD227" s="95" t="str">
        <f t="shared" si="47"/>
        <v/>
      </c>
      <c r="AE227" s="95" t="str">
        <f t="shared" si="48"/>
        <v/>
      </c>
      <c r="BN227" s="69" t="str">
        <f t="shared" si="49"/>
        <v/>
      </c>
      <c r="BO227" s="69" t="str">
        <f t="shared" si="50"/>
        <v/>
      </c>
      <c r="BP227" s="69" t="str">
        <f t="shared" si="51"/>
        <v/>
      </c>
      <c r="BQ227" s="69" t="str">
        <f t="shared" si="52"/>
        <v/>
      </c>
      <c r="BT227" s="69" t="str">
        <f t="shared" si="53"/>
        <v/>
      </c>
      <c r="CX227" s="39" t="str">
        <f t="shared" si="56"/>
        <v/>
      </c>
    </row>
    <row r="228" spans="1:102" ht="20.100000000000001" customHeight="1" x14ac:dyDescent="0.25">
      <c r="A228" s="85">
        <f>ROW()</f>
        <v>228</v>
      </c>
      <c r="B228" s="129" t="str">
        <f t="shared" si="54"/>
        <v/>
      </c>
      <c r="C228" s="129" t="str">
        <f t="shared" si="43"/>
        <v/>
      </c>
      <c r="D228" s="129" t="str">
        <f>IF(C228="","",COUNTIFS(C$11:C228,"&gt;0"))</f>
        <v/>
      </c>
      <c r="E228" s="53"/>
      <c r="F228" s="54"/>
      <c r="G228" s="54"/>
      <c r="H228" s="53"/>
      <c r="I228" s="168"/>
      <c r="J228" s="64"/>
      <c r="K228" s="261"/>
      <c r="L228" s="259">
        <v>0</v>
      </c>
      <c r="M228" s="171" t="str">
        <f>IFERROR(VLOOKUP(J228,Lists!J$4:K$725,2,FALSE),"")</f>
        <v/>
      </c>
      <c r="N228" s="66" t="str">
        <f>IFERROR(VLOOKUP(J228,Lists!J$4:L$725,3,FALSE),"")</f>
        <v/>
      </c>
      <c r="O228" s="67" t="str">
        <f t="shared" si="55"/>
        <v/>
      </c>
      <c r="P228" s="62"/>
      <c r="Q228" s="169"/>
      <c r="R228" s="89"/>
      <c r="S228" s="97"/>
      <c r="T228" s="53"/>
      <c r="U228" s="89"/>
      <c r="V228" s="98"/>
      <c r="W228" s="107"/>
      <c r="X228" s="81" t="str">
        <f>IFERROR(VLOOKUP(I228,Lists!A$4:B$11,2,FALSE),"")</f>
        <v/>
      </c>
      <c r="Y228" s="81" t="str">
        <f>IFERROR(VLOOKUP(#REF!,Lists!A$12:B$45,2,FALSE),"")</f>
        <v/>
      </c>
      <c r="Z228" s="85" t="str">
        <f t="shared" si="44"/>
        <v/>
      </c>
      <c r="AA228" s="95" t="str">
        <f t="shared" si="45"/>
        <v/>
      </c>
      <c r="AB228" s="95" t="str">
        <f>IF(L228&lt;&gt;0,IF(R228="Yes",IF(#REF!="","P",""),""),"")</f>
        <v/>
      </c>
      <c r="AC228" s="95" t="str">
        <f t="shared" si="46"/>
        <v/>
      </c>
      <c r="AD228" s="95" t="str">
        <f t="shared" si="47"/>
        <v/>
      </c>
      <c r="AE228" s="95" t="str">
        <f t="shared" si="48"/>
        <v/>
      </c>
      <c r="BN228" s="69" t="str">
        <f t="shared" si="49"/>
        <v/>
      </c>
      <c r="BO228" s="69" t="str">
        <f t="shared" si="50"/>
        <v/>
      </c>
      <c r="BP228" s="69" t="str">
        <f t="shared" si="51"/>
        <v/>
      </c>
      <c r="BQ228" s="69" t="str">
        <f t="shared" si="52"/>
        <v/>
      </c>
      <c r="BT228" s="69" t="str">
        <f t="shared" si="53"/>
        <v/>
      </c>
      <c r="CX228" s="39" t="str">
        <f t="shared" si="56"/>
        <v/>
      </c>
    </row>
    <row r="229" spans="1:102" ht="20.100000000000001" customHeight="1" x14ac:dyDescent="0.25">
      <c r="A229" s="85">
        <f>ROW()</f>
        <v>229</v>
      </c>
      <c r="B229" s="129" t="str">
        <f t="shared" si="54"/>
        <v/>
      </c>
      <c r="C229" s="129" t="str">
        <f t="shared" si="43"/>
        <v/>
      </c>
      <c r="D229" s="129" t="str">
        <f>IF(C229="","",COUNTIFS(C$11:C229,"&gt;0"))</f>
        <v/>
      </c>
      <c r="E229" s="53"/>
      <c r="F229" s="54"/>
      <c r="G229" s="54"/>
      <c r="H229" s="53"/>
      <c r="I229" s="168"/>
      <c r="J229" s="64"/>
      <c r="K229" s="261"/>
      <c r="L229" s="259">
        <v>0</v>
      </c>
      <c r="M229" s="171" t="str">
        <f>IFERROR(VLOOKUP(J229,Lists!J$4:K$725,2,FALSE),"")</f>
        <v/>
      </c>
      <c r="N229" s="66" t="str">
        <f>IFERROR(VLOOKUP(J229,Lists!J$4:L$725,3,FALSE),"")</f>
        <v/>
      </c>
      <c r="O229" s="67" t="str">
        <f t="shared" si="55"/>
        <v/>
      </c>
      <c r="P229" s="62"/>
      <c r="Q229" s="169"/>
      <c r="R229" s="89"/>
      <c r="S229" s="97"/>
      <c r="T229" s="53"/>
      <c r="U229" s="89"/>
      <c r="V229" s="98"/>
      <c r="W229" s="107"/>
      <c r="X229" s="81" t="str">
        <f>IFERROR(VLOOKUP(I229,Lists!A$4:B$11,2,FALSE),"")</f>
        <v/>
      </c>
      <c r="Y229" s="81" t="str">
        <f>IFERROR(VLOOKUP(#REF!,Lists!A$12:B$45,2,FALSE),"")</f>
        <v/>
      </c>
      <c r="Z229" s="85" t="str">
        <f t="shared" si="44"/>
        <v/>
      </c>
      <c r="AA229" s="95" t="str">
        <f t="shared" si="45"/>
        <v/>
      </c>
      <c r="AB229" s="95" t="str">
        <f>IF(L229&lt;&gt;0,IF(R229="Yes",IF(#REF!="","P",""),""),"")</f>
        <v/>
      </c>
      <c r="AC229" s="95" t="str">
        <f t="shared" si="46"/>
        <v/>
      </c>
      <c r="AD229" s="95" t="str">
        <f t="shared" si="47"/>
        <v/>
      </c>
      <c r="AE229" s="95" t="str">
        <f t="shared" si="48"/>
        <v/>
      </c>
      <c r="BN229" s="69" t="str">
        <f t="shared" si="49"/>
        <v/>
      </c>
      <c r="BO229" s="69" t="str">
        <f t="shared" si="50"/>
        <v/>
      </c>
      <c r="BP229" s="69" t="str">
        <f t="shared" si="51"/>
        <v/>
      </c>
      <c r="BQ229" s="69" t="str">
        <f t="shared" si="52"/>
        <v/>
      </c>
      <c r="BT229" s="69" t="str">
        <f t="shared" si="53"/>
        <v/>
      </c>
      <c r="CX229" s="39" t="str">
        <f t="shared" si="56"/>
        <v/>
      </c>
    </row>
    <row r="230" spans="1:102" ht="20.100000000000001" customHeight="1" x14ac:dyDescent="0.25">
      <c r="A230" s="85">
        <f>ROW()</f>
        <v>230</v>
      </c>
      <c r="B230" s="129" t="str">
        <f t="shared" si="54"/>
        <v/>
      </c>
      <c r="C230" s="129" t="str">
        <f t="shared" si="43"/>
        <v/>
      </c>
      <c r="D230" s="129" t="str">
        <f>IF(C230="","",COUNTIFS(C$11:C230,"&gt;0"))</f>
        <v/>
      </c>
      <c r="E230" s="53"/>
      <c r="F230" s="54"/>
      <c r="G230" s="54"/>
      <c r="H230" s="53"/>
      <c r="I230" s="168"/>
      <c r="J230" s="64"/>
      <c r="K230" s="261"/>
      <c r="L230" s="259">
        <v>0</v>
      </c>
      <c r="M230" s="171" t="str">
        <f>IFERROR(VLOOKUP(J230,Lists!J$4:K$725,2,FALSE),"")</f>
        <v/>
      </c>
      <c r="N230" s="66" t="str">
        <f>IFERROR(VLOOKUP(J230,Lists!J$4:L$725,3,FALSE),"")</f>
        <v/>
      </c>
      <c r="O230" s="67" t="str">
        <f t="shared" si="55"/>
        <v/>
      </c>
      <c r="P230" s="62"/>
      <c r="Q230" s="169"/>
      <c r="R230" s="89"/>
      <c r="S230" s="97"/>
      <c r="T230" s="53"/>
      <c r="U230" s="89"/>
      <c r="V230" s="98"/>
      <c r="W230" s="107"/>
      <c r="X230" s="81" t="str">
        <f>IFERROR(VLOOKUP(I230,Lists!A$4:B$11,2,FALSE),"")</f>
        <v/>
      </c>
      <c r="Y230" s="81" t="str">
        <f>IFERROR(VLOOKUP(#REF!,Lists!A$12:B$45,2,FALSE),"")</f>
        <v/>
      </c>
      <c r="Z230" s="85" t="str">
        <f t="shared" si="44"/>
        <v/>
      </c>
      <c r="AA230" s="95" t="str">
        <f t="shared" si="45"/>
        <v/>
      </c>
      <c r="AB230" s="95" t="str">
        <f>IF(L230&lt;&gt;0,IF(R230="Yes",IF(#REF!="","P",""),""),"")</f>
        <v/>
      </c>
      <c r="AC230" s="95" t="str">
        <f t="shared" si="46"/>
        <v/>
      </c>
      <c r="AD230" s="95" t="str">
        <f t="shared" si="47"/>
        <v/>
      </c>
      <c r="AE230" s="95" t="str">
        <f t="shared" si="48"/>
        <v/>
      </c>
      <c r="BN230" s="69" t="str">
        <f t="shared" si="49"/>
        <v/>
      </c>
      <c r="BO230" s="69" t="str">
        <f t="shared" si="50"/>
        <v/>
      </c>
      <c r="BP230" s="69" t="str">
        <f t="shared" si="51"/>
        <v/>
      </c>
      <c r="BQ230" s="69" t="str">
        <f t="shared" si="52"/>
        <v/>
      </c>
      <c r="BT230" s="69" t="str">
        <f t="shared" si="53"/>
        <v/>
      </c>
      <c r="CX230" s="39" t="str">
        <f t="shared" si="56"/>
        <v/>
      </c>
    </row>
    <row r="231" spans="1:102" ht="20.100000000000001" customHeight="1" x14ac:dyDescent="0.25">
      <c r="A231" s="85">
        <f>ROW()</f>
        <v>231</v>
      </c>
      <c r="B231" s="129" t="str">
        <f t="shared" si="54"/>
        <v/>
      </c>
      <c r="C231" s="129" t="str">
        <f t="shared" si="43"/>
        <v/>
      </c>
      <c r="D231" s="129" t="str">
        <f>IF(C231="","",COUNTIFS(C$11:C231,"&gt;0"))</f>
        <v/>
      </c>
      <c r="E231" s="53"/>
      <c r="F231" s="54"/>
      <c r="G231" s="54"/>
      <c r="H231" s="53"/>
      <c r="I231" s="168"/>
      <c r="J231" s="64"/>
      <c r="K231" s="261"/>
      <c r="L231" s="259">
        <v>0</v>
      </c>
      <c r="M231" s="171" t="str">
        <f>IFERROR(VLOOKUP(J231,Lists!J$4:K$725,2,FALSE),"")</f>
        <v/>
      </c>
      <c r="N231" s="66" t="str">
        <f>IFERROR(VLOOKUP(J231,Lists!J$4:L$725,3,FALSE),"")</f>
        <v/>
      </c>
      <c r="O231" s="67" t="str">
        <f t="shared" si="55"/>
        <v/>
      </c>
      <c r="P231" s="62"/>
      <c r="Q231" s="169"/>
      <c r="R231" s="89"/>
      <c r="S231" s="97"/>
      <c r="T231" s="53"/>
      <c r="U231" s="89"/>
      <c r="V231" s="98"/>
      <c r="W231" s="107"/>
      <c r="X231" s="81" t="str">
        <f>IFERROR(VLOOKUP(I231,Lists!A$4:B$11,2,FALSE),"")</f>
        <v/>
      </c>
      <c r="Y231" s="81" t="str">
        <f>IFERROR(VLOOKUP(#REF!,Lists!A$12:B$45,2,FALSE),"")</f>
        <v/>
      </c>
      <c r="Z231" s="85" t="str">
        <f t="shared" si="44"/>
        <v/>
      </c>
      <c r="AA231" s="95" t="str">
        <f t="shared" si="45"/>
        <v/>
      </c>
      <c r="AB231" s="95" t="str">
        <f>IF(L231&lt;&gt;0,IF(R231="Yes",IF(#REF!="","P",""),""),"")</f>
        <v/>
      </c>
      <c r="AC231" s="95" t="str">
        <f t="shared" si="46"/>
        <v/>
      </c>
      <c r="AD231" s="95" t="str">
        <f t="shared" si="47"/>
        <v/>
      </c>
      <c r="AE231" s="95" t="str">
        <f t="shared" si="48"/>
        <v/>
      </c>
      <c r="BN231" s="69" t="str">
        <f t="shared" si="49"/>
        <v/>
      </c>
      <c r="BO231" s="69" t="str">
        <f t="shared" si="50"/>
        <v/>
      </c>
      <c r="BP231" s="69" t="str">
        <f t="shared" si="51"/>
        <v/>
      </c>
      <c r="BQ231" s="69" t="str">
        <f t="shared" si="52"/>
        <v/>
      </c>
      <c r="BT231" s="69" t="str">
        <f t="shared" si="53"/>
        <v/>
      </c>
      <c r="CX231" s="39" t="str">
        <f t="shared" si="56"/>
        <v/>
      </c>
    </row>
    <row r="232" spans="1:102" ht="20.100000000000001" customHeight="1" x14ac:dyDescent="0.25">
      <c r="A232" s="85">
        <f>ROW()</f>
        <v>232</v>
      </c>
      <c r="B232" s="129" t="str">
        <f t="shared" si="54"/>
        <v/>
      </c>
      <c r="C232" s="129" t="str">
        <f t="shared" si="43"/>
        <v/>
      </c>
      <c r="D232" s="129" t="str">
        <f>IF(C232="","",COUNTIFS(C$11:C232,"&gt;0"))</f>
        <v/>
      </c>
      <c r="E232" s="53"/>
      <c r="F232" s="54"/>
      <c r="G232" s="54"/>
      <c r="H232" s="53"/>
      <c r="I232" s="168"/>
      <c r="J232" s="64"/>
      <c r="K232" s="261"/>
      <c r="L232" s="259">
        <v>0</v>
      </c>
      <c r="M232" s="171" t="str">
        <f>IFERROR(VLOOKUP(J232,Lists!J$4:K$725,2,FALSE),"")</f>
        <v/>
      </c>
      <c r="N232" s="66" t="str">
        <f>IFERROR(VLOOKUP(J232,Lists!J$4:L$725,3,FALSE),"")</f>
        <v/>
      </c>
      <c r="O232" s="67" t="str">
        <f t="shared" si="55"/>
        <v/>
      </c>
      <c r="P232" s="62"/>
      <c r="Q232" s="169"/>
      <c r="R232" s="89"/>
      <c r="S232" s="97"/>
      <c r="T232" s="53"/>
      <c r="U232" s="89"/>
      <c r="V232" s="98"/>
      <c r="W232" s="107"/>
      <c r="X232" s="81" t="str">
        <f>IFERROR(VLOOKUP(I232,Lists!A$4:B$11,2,FALSE),"")</f>
        <v/>
      </c>
      <c r="Y232" s="81" t="str">
        <f>IFERROR(VLOOKUP(#REF!,Lists!A$12:B$45,2,FALSE),"")</f>
        <v/>
      </c>
      <c r="Z232" s="85" t="str">
        <f t="shared" si="44"/>
        <v/>
      </c>
      <c r="AA232" s="95" t="str">
        <f t="shared" si="45"/>
        <v/>
      </c>
      <c r="AB232" s="95" t="str">
        <f>IF(L232&lt;&gt;0,IF(R232="Yes",IF(#REF!="","P",""),""),"")</f>
        <v/>
      </c>
      <c r="AC232" s="95" t="str">
        <f t="shared" si="46"/>
        <v/>
      </c>
      <c r="AD232" s="95" t="str">
        <f t="shared" si="47"/>
        <v/>
      </c>
      <c r="AE232" s="95" t="str">
        <f t="shared" si="48"/>
        <v/>
      </c>
      <c r="BN232" s="69" t="str">
        <f t="shared" si="49"/>
        <v/>
      </c>
      <c r="BO232" s="69" t="str">
        <f t="shared" si="50"/>
        <v/>
      </c>
      <c r="BP232" s="69" t="str">
        <f t="shared" si="51"/>
        <v/>
      </c>
      <c r="BQ232" s="69" t="str">
        <f t="shared" si="52"/>
        <v/>
      </c>
      <c r="BT232" s="69" t="str">
        <f t="shared" si="53"/>
        <v/>
      </c>
      <c r="CX232" s="39" t="str">
        <f t="shared" si="56"/>
        <v/>
      </c>
    </row>
    <row r="233" spans="1:102" ht="20.100000000000001" customHeight="1" x14ac:dyDescent="0.25">
      <c r="A233" s="85">
        <f>ROW()</f>
        <v>233</v>
      </c>
      <c r="B233" s="129" t="str">
        <f t="shared" si="54"/>
        <v/>
      </c>
      <c r="C233" s="129" t="str">
        <f t="shared" si="43"/>
        <v/>
      </c>
      <c r="D233" s="129" t="str">
        <f>IF(C233="","",COUNTIFS(C$11:C233,"&gt;0"))</f>
        <v/>
      </c>
      <c r="E233" s="53"/>
      <c r="F233" s="54"/>
      <c r="G233" s="54"/>
      <c r="H233" s="53"/>
      <c r="I233" s="168"/>
      <c r="J233" s="64"/>
      <c r="K233" s="261"/>
      <c r="L233" s="259">
        <v>0</v>
      </c>
      <c r="M233" s="171" t="str">
        <f>IFERROR(VLOOKUP(J233,Lists!J$4:K$725,2,FALSE),"")</f>
        <v/>
      </c>
      <c r="N233" s="66" t="str">
        <f>IFERROR(VLOOKUP(J233,Lists!J$4:L$725,3,FALSE),"")</f>
        <v/>
      </c>
      <c r="O233" s="67" t="str">
        <f t="shared" si="55"/>
        <v/>
      </c>
      <c r="P233" s="62"/>
      <c r="Q233" s="169"/>
      <c r="R233" s="89"/>
      <c r="S233" s="97"/>
      <c r="T233" s="53"/>
      <c r="U233" s="89"/>
      <c r="V233" s="98"/>
      <c r="W233" s="107"/>
      <c r="X233" s="81" t="str">
        <f>IFERROR(VLOOKUP(I233,Lists!A$4:B$11,2,FALSE),"")</f>
        <v/>
      </c>
      <c r="Y233" s="81" t="str">
        <f>IFERROR(VLOOKUP(#REF!,Lists!A$12:B$45,2,FALSE),"")</f>
        <v/>
      </c>
      <c r="Z233" s="85" t="str">
        <f t="shared" si="44"/>
        <v/>
      </c>
      <c r="AA233" s="95" t="str">
        <f t="shared" si="45"/>
        <v/>
      </c>
      <c r="AB233" s="95" t="str">
        <f>IF(L233&lt;&gt;0,IF(R233="Yes",IF(#REF!="","P",""),""),"")</f>
        <v/>
      </c>
      <c r="AC233" s="95" t="str">
        <f t="shared" si="46"/>
        <v/>
      </c>
      <c r="AD233" s="95" t="str">
        <f t="shared" si="47"/>
        <v/>
      </c>
      <c r="AE233" s="95" t="str">
        <f t="shared" si="48"/>
        <v/>
      </c>
      <c r="BN233" s="69" t="str">
        <f t="shared" si="49"/>
        <v/>
      </c>
      <c r="BO233" s="69" t="str">
        <f t="shared" si="50"/>
        <v/>
      </c>
      <c r="BP233" s="69" t="str">
        <f t="shared" si="51"/>
        <v/>
      </c>
      <c r="BQ233" s="69" t="str">
        <f t="shared" si="52"/>
        <v/>
      </c>
      <c r="BT233" s="69" t="str">
        <f t="shared" si="53"/>
        <v/>
      </c>
      <c r="CX233" s="39" t="str">
        <f t="shared" si="56"/>
        <v/>
      </c>
    </row>
    <row r="234" spans="1:102" ht="20.100000000000001" customHeight="1" x14ac:dyDescent="0.25">
      <c r="A234" s="85">
        <f>ROW()</f>
        <v>234</v>
      </c>
      <c r="B234" s="129" t="str">
        <f t="shared" si="54"/>
        <v/>
      </c>
      <c r="C234" s="129" t="str">
        <f t="shared" si="43"/>
        <v/>
      </c>
      <c r="D234" s="129" t="str">
        <f>IF(C234="","",COUNTIFS(C$11:C234,"&gt;0"))</f>
        <v/>
      </c>
      <c r="E234" s="53"/>
      <c r="F234" s="54"/>
      <c r="G234" s="54"/>
      <c r="H234" s="53"/>
      <c r="I234" s="168"/>
      <c r="J234" s="64"/>
      <c r="K234" s="261"/>
      <c r="L234" s="259">
        <v>0</v>
      </c>
      <c r="M234" s="171" t="str">
        <f>IFERROR(VLOOKUP(J234,Lists!J$4:K$725,2,FALSE),"")</f>
        <v/>
      </c>
      <c r="N234" s="66" t="str">
        <f>IFERROR(VLOOKUP(J234,Lists!J$4:L$725,3,FALSE),"")</f>
        <v/>
      </c>
      <c r="O234" s="67" t="str">
        <f t="shared" si="55"/>
        <v/>
      </c>
      <c r="P234" s="62"/>
      <c r="Q234" s="169"/>
      <c r="R234" s="89"/>
      <c r="S234" s="97"/>
      <c r="T234" s="53"/>
      <c r="U234" s="89"/>
      <c r="V234" s="98"/>
      <c r="W234" s="107"/>
      <c r="X234" s="81" t="str">
        <f>IFERROR(VLOOKUP(I234,Lists!A$4:B$11,2,FALSE),"")</f>
        <v/>
      </c>
      <c r="Y234" s="81" t="str">
        <f>IFERROR(VLOOKUP(#REF!,Lists!A$12:B$45,2,FALSE),"")</f>
        <v/>
      </c>
      <c r="Z234" s="85" t="str">
        <f t="shared" si="44"/>
        <v/>
      </c>
      <c r="AA234" s="95" t="str">
        <f t="shared" si="45"/>
        <v/>
      </c>
      <c r="AB234" s="95" t="str">
        <f>IF(L234&lt;&gt;0,IF(R234="Yes",IF(#REF!="","P",""),""),"")</f>
        <v/>
      </c>
      <c r="AC234" s="95" t="str">
        <f t="shared" si="46"/>
        <v/>
      </c>
      <c r="AD234" s="95" t="str">
        <f t="shared" si="47"/>
        <v/>
      </c>
      <c r="AE234" s="95" t="str">
        <f t="shared" si="48"/>
        <v/>
      </c>
      <c r="BN234" s="69" t="str">
        <f t="shared" si="49"/>
        <v/>
      </c>
      <c r="BO234" s="69" t="str">
        <f t="shared" si="50"/>
        <v/>
      </c>
      <c r="BP234" s="69" t="str">
        <f t="shared" si="51"/>
        <v/>
      </c>
      <c r="BQ234" s="69" t="str">
        <f t="shared" si="52"/>
        <v/>
      </c>
      <c r="BT234" s="69" t="str">
        <f t="shared" si="53"/>
        <v/>
      </c>
      <c r="CX234" s="39" t="str">
        <f t="shared" si="56"/>
        <v/>
      </c>
    </row>
    <row r="235" spans="1:102" ht="20.100000000000001" customHeight="1" x14ac:dyDescent="0.25">
      <c r="A235" s="85">
        <f>ROW()</f>
        <v>235</v>
      </c>
      <c r="B235" s="129" t="str">
        <f t="shared" si="54"/>
        <v/>
      </c>
      <c r="C235" s="129" t="str">
        <f t="shared" si="43"/>
        <v/>
      </c>
      <c r="D235" s="129" t="str">
        <f>IF(C235="","",COUNTIFS(C$11:C235,"&gt;0"))</f>
        <v/>
      </c>
      <c r="E235" s="53"/>
      <c r="F235" s="54"/>
      <c r="G235" s="54"/>
      <c r="H235" s="53"/>
      <c r="I235" s="168"/>
      <c r="J235" s="64"/>
      <c r="K235" s="261"/>
      <c r="L235" s="259">
        <v>0</v>
      </c>
      <c r="M235" s="171" t="str">
        <f>IFERROR(VLOOKUP(J235,Lists!J$4:K$725,2,FALSE),"")</f>
        <v/>
      </c>
      <c r="N235" s="66" t="str">
        <f>IFERROR(VLOOKUP(J235,Lists!J$4:L$725,3,FALSE),"")</f>
        <v/>
      </c>
      <c r="O235" s="67" t="str">
        <f t="shared" si="55"/>
        <v/>
      </c>
      <c r="P235" s="62"/>
      <c r="Q235" s="169"/>
      <c r="R235" s="89"/>
      <c r="S235" s="97"/>
      <c r="T235" s="53"/>
      <c r="U235" s="89"/>
      <c r="V235" s="98"/>
      <c r="W235" s="107"/>
      <c r="X235" s="81" t="str">
        <f>IFERROR(VLOOKUP(I235,Lists!A$4:B$11,2,FALSE),"")</f>
        <v/>
      </c>
      <c r="Y235" s="81" t="str">
        <f>IFERROR(VLOOKUP(#REF!,Lists!A$12:B$45,2,FALSE),"")</f>
        <v/>
      </c>
      <c r="Z235" s="85" t="str">
        <f t="shared" si="44"/>
        <v/>
      </c>
      <c r="AA235" s="95" t="str">
        <f t="shared" si="45"/>
        <v/>
      </c>
      <c r="AB235" s="95" t="str">
        <f>IF(L235&lt;&gt;0,IF(R235="Yes",IF(#REF!="","P",""),""),"")</f>
        <v/>
      </c>
      <c r="AC235" s="95" t="str">
        <f t="shared" si="46"/>
        <v/>
      </c>
      <c r="AD235" s="95" t="str">
        <f t="shared" si="47"/>
        <v/>
      </c>
      <c r="AE235" s="95" t="str">
        <f t="shared" si="48"/>
        <v/>
      </c>
      <c r="BN235" s="69" t="str">
        <f t="shared" si="49"/>
        <v/>
      </c>
      <c r="BO235" s="69" t="str">
        <f t="shared" si="50"/>
        <v/>
      </c>
      <c r="BP235" s="69" t="str">
        <f t="shared" si="51"/>
        <v/>
      </c>
      <c r="BQ235" s="69" t="str">
        <f t="shared" si="52"/>
        <v/>
      </c>
      <c r="BT235" s="69" t="str">
        <f t="shared" si="53"/>
        <v/>
      </c>
      <c r="CX235" s="39" t="str">
        <f t="shared" si="56"/>
        <v/>
      </c>
    </row>
    <row r="236" spans="1:102" ht="20.100000000000001" customHeight="1" x14ac:dyDescent="0.25">
      <c r="A236" s="85">
        <f>ROW()</f>
        <v>236</v>
      </c>
      <c r="B236" s="129" t="str">
        <f t="shared" si="54"/>
        <v/>
      </c>
      <c r="C236" s="129" t="str">
        <f t="shared" si="43"/>
        <v/>
      </c>
      <c r="D236" s="129" t="str">
        <f>IF(C236="","",COUNTIFS(C$11:C236,"&gt;0"))</f>
        <v/>
      </c>
      <c r="E236" s="53"/>
      <c r="F236" s="54"/>
      <c r="G236" s="54"/>
      <c r="H236" s="53"/>
      <c r="I236" s="168"/>
      <c r="J236" s="64"/>
      <c r="K236" s="261"/>
      <c r="L236" s="259">
        <v>0</v>
      </c>
      <c r="M236" s="171" t="str">
        <f>IFERROR(VLOOKUP(J236,Lists!J$4:K$725,2,FALSE),"")</f>
        <v/>
      </c>
      <c r="N236" s="66" t="str">
        <f>IFERROR(VLOOKUP(J236,Lists!J$4:L$725,3,FALSE),"")</f>
        <v/>
      </c>
      <c r="O236" s="67" t="str">
        <f t="shared" si="55"/>
        <v/>
      </c>
      <c r="P236" s="62"/>
      <c r="Q236" s="169"/>
      <c r="R236" s="89"/>
      <c r="S236" s="97"/>
      <c r="T236" s="53"/>
      <c r="U236" s="89"/>
      <c r="V236" s="98"/>
      <c r="W236" s="107"/>
      <c r="X236" s="81" t="str">
        <f>IFERROR(VLOOKUP(I236,Lists!A$4:B$11,2,FALSE),"")</f>
        <v/>
      </c>
      <c r="Y236" s="81" t="str">
        <f>IFERROR(VLOOKUP(#REF!,Lists!A$12:B$45,2,FALSE),"")</f>
        <v/>
      </c>
      <c r="Z236" s="85" t="str">
        <f t="shared" si="44"/>
        <v/>
      </c>
      <c r="AA236" s="95" t="str">
        <f t="shared" si="45"/>
        <v/>
      </c>
      <c r="AB236" s="95" t="str">
        <f>IF(L236&lt;&gt;0,IF(R236="Yes",IF(#REF!="","P",""),""),"")</f>
        <v/>
      </c>
      <c r="AC236" s="95" t="str">
        <f t="shared" si="46"/>
        <v/>
      </c>
      <c r="AD236" s="95" t="str">
        <f t="shared" si="47"/>
        <v/>
      </c>
      <c r="AE236" s="95" t="str">
        <f t="shared" si="48"/>
        <v/>
      </c>
      <c r="BN236" s="69" t="str">
        <f t="shared" si="49"/>
        <v/>
      </c>
      <c r="BO236" s="69" t="str">
        <f t="shared" si="50"/>
        <v/>
      </c>
      <c r="BP236" s="69" t="str">
        <f t="shared" si="51"/>
        <v/>
      </c>
      <c r="BQ236" s="69" t="str">
        <f t="shared" si="52"/>
        <v/>
      </c>
      <c r="BT236" s="69" t="str">
        <f t="shared" si="53"/>
        <v/>
      </c>
      <c r="CX236" s="39" t="str">
        <f t="shared" si="56"/>
        <v/>
      </c>
    </row>
    <row r="237" spans="1:102" ht="20.100000000000001" customHeight="1" x14ac:dyDescent="0.25">
      <c r="A237" s="85">
        <f>ROW()</f>
        <v>237</v>
      </c>
      <c r="B237" s="129" t="str">
        <f t="shared" si="54"/>
        <v/>
      </c>
      <c r="C237" s="129" t="str">
        <f t="shared" si="43"/>
        <v/>
      </c>
      <c r="D237" s="129" t="str">
        <f>IF(C237="","",COUNTIFS(C$11:C237,"&gt;0"))</f>
        <v/>
      </c>
      <c r="E237" s="53"/>
      <c r="F237" s="54"/>
      <c r="G237" s="54"/>
      <c r="H237" s="53"/>
      <c r="I237" s="168"/>
      <c r="J237" s="64"/>
      <c r="K237" s="261"/>
      <c r="L237" s="259">
        <v>0</v>
      </c>
      <c r="M237" s="171" t="str">
        <f>IFERROR(VLOOKUP(J237,Lists!J$4:K$725,2,FALSE),"")</f>
        <v/>
      </c>
      <c r="N237" s="66" t="str">
        <f>IFERROR(VLOOKUP(J237,Lists!J$4:L$725,3,FALSE),"")</f>
        <v/>
      </c>
      <c r="O237" s="67" t="str">
        <f t="shared" si="55"/>
        <v/>
      </c>
      <c r="P237" s="62"/>
      <c r="Q237" s="169"/>
      <c r="R237" s="89"/>
      <c r="S237" s="97"/>
      <c r="T237" s="53"/>
      <c r="U237" s="89"/>
      <c r="V237" s="98"/>
      <c r="W237" s="107"/>
      <c r="X237" s="81" t="str">
        <f>IFERROR(VLOOKUP(I237,Lists!A$4:B$11,2,FALSE),"")</f>
        <v/>
      </c>
      <c r="Y237" s="81" t="str">
        <f>IFERROR(VLOOKUP(#REF!,Lists!A$12:B$45,2,FALSE),"")</f>
        <v/>
      </c>
      <c r="Z237" s="85" t="str">
        <f t="shared" si="44"/>
        <v/>
      </c>
      <c r="AA237" s="95" t="str">
        <f t="shared" si="45"/>
        <v/>
      </c>
      <c r="AB237" s="95" t="str">
        <f>IF(L237&lt;&gt;0,IF(R237="Yes",IF(#REF!="","P",""),""),"")</f>
        <v/>
      </c>
      <c r="AC237" s="95" t="str">
        <f t="shared" si="46"/>
        <v/>
      </c>
      <c r="AD237" s="95" t="str">
        <f t="shared" si="47"/>
        <v/>
      </c>
      <c r="AE237" s="95" t="str">
        <f t="shared" si="48"/>
        <v/>
      </c>
      <c r="BN237" s="69" t="str">
        <f t="shared" si="49"/>
        <v/>
      </c>
      <c r="BO237" s="69" t="str">
        <f t="shared" si="50"/>
        <v/>
      </c>
      <c r="BP237" s="69" t="str">
        <f t="shared" si="51"/>
        <v/>
      </c>
      <c r="BQ237" s="69" t="str">
        <f t="shared" si="52"/>
        <v/>
      </c>
      <c r="BT237" s="69" t="str">
        <f t="shared" si="53"/>
        <v/>
      </c>
      <c r="CX237" s="39" t="str">
        <f t="shared" si="56"/>
        <v/>
      </c>
    </row>
    <row r="238" spans="1:102" ht="20.100000000000001" customHeight="1" x14ac:dyDescent="0.25">
      <c r="A238" s="85">
        <f>ROW()</f>
        <v>238</v>
      </c>
      <c r="B238" s="129" t="str">
        <f t="shared" si="54"/>
        <v/>
      </c>
      <c r="C238" s="129" t="str">
        <f t="shared" si="43"/>
        <v/>
      </c>
      <c r="D238" s="129" t="str">
        <f>IF(C238="","",COUNTIFS(C$11:C238,"&gt;0"))</f>
        <v/>
      </c>
      <c r="E238" s="53"/>
      <c r="F238" s="54"/>
      <c r="G238" s="54"/>
      <c r="H238" s="53"/>
      <c r="I238" s="168"/>
      <c r="J238" s="64"/>
      <c r="K238" s="261"/>
      <c r="L238" s="259">
        <v>0</v>
      </c>
      <c r="M238" s="171" t="str">
        <f>IFERROR(VLOOKUP(J238,Lists!J$4:K$725,2,FALSE),"")</f>
        <v/>
      </c>
      <c r="N238" s="66" t="str">
        <f>IFERROR(VLOOKUP(J238,Lists!J$4:L$725,3,FALSE),"")</f>
        <v/>
      </c>
      <c r="O238" s="67" t="str">
        <f t="shared" si="55"/>
        <v/>
      </c>
      <c r="P238" s="62"/>
      <c r="Q238" s="169"/>
      <c r="R238" s="89"/>
      <c r="S238" s="97"/>
      <c r="T238" s="53"/>
      <c r="U238" s="89"/>
      <c r="V238" s="98"/>
      <c r="W238" s="107"/>
      <c r="X238" s="81" t="str">
        <f>IFERROR(VLOOKUP(I238,Lists!A$4:B$11,2,FALSE),"")</f>
        <v/>
      </c>
      <c r="Y238" s="81" t="str">
        <f>IFERROR(VLOOKUP(#REF!,Lists!A$12:B$45,2,FALSE),"")</f>
        <v/>
      </c>
      <c r="Z238" s="85" t="str">
        <f t="shared" si="44"/>
        <v/>
      </c>
      <c r="AA238" s="95" t="str">
        <f t="shared" si="45"/>
        <v/>
      </c>
      <c r="AB238" s="95" t="str">
        <f>IF(L238&lt;&gt;0,IF(R238="Yes",IF(#REF!="","P",""),""),"")</f>
        <v/>
      </c>
      <c r="AC238" s="95" t="str">
        <f t="shared" si="46"/>
        <v/>
      </c>
      <c r="AD238" s="95" t="str">
        <f t="shared" si="47"/>
        <v/>
      </c>
      <c r="AE238" s="95" t="str">
        <f t="shared" si="48"/>
        <v/>
      </c>
      <c r="BN238" s="69" t="str">
        <f t="shared" si="49"/>
        <v/>
      </c>
      <c r="BO238" s="69" t="str">
        <f t="shared" si="50"/>
        <v/>
      </c>
      <c r="BP238" s="69" t="str">
        <f t="shared" si="51"/>
        <v/>
      </c>
      <c r="BQ238" s="69" t="str">
        <f t="shared" si="52"/>
        <v/>
      </c>
      <c r="BT238" s="69" t="str">
        <f t="shared" si="53"/>
        <v/>
      </c>
      <c r="CX238" s="39" t="str">
        <f t="shared" si="56"/>
        <v/>
      </c>
    </row>
    <row r="239" spans="1:102" ht="20.100000000000001" customHeight="1" x14ac:dyDescent="0.25">
      <c r="A239" s="85">
        <f>ROW()</f>
        <v>239</v>
      </c>
      <c r="B239" s="129" t="str">
        <f t="shared" si="54"/>
        <v/>
      </c>
      <c r="C239" s="129" t="str">
        <f t="shared" si="43"/>
        <v/>
      </c>
      <c r="D239" s="129" t="str">
        <f>IF(C239="","",COUNTIFS(C$11:C239,"&gt;0"))</f>
        <v/>
      </c>
      <c r="E239" s="53"/>
      <c r="F239" s="54"/>
      <c r="G239" s="54"/>
      <c r="H239" s="53"/>
      <c r="I239" s="168"/>
      <c r="J239" s="64"/>
      <c r="K239" s="261"/>
      <c r="L239" s="259">
        <v>0</v>
      </c>
      <c r="M239" s="171" t="str">
        <f>IFERROR(VLOOKUP(J239,Lists!J$4:K$725,2,FALSE),"")</f>
        <v/>
      </c>
      <c r="N239" s="66" t="str">
        <f>IFERROR(VLOOKUP(J239,Lists!J$4:L$725,3,FALSE),"")</f>
        <v/>
      </c>
      <c r="O239" s="67" t="str">
        <f t="shared" si="55"/>
        <v/>
      </c>
      <c r="P239" s="62"/>
      <c r="Q239" s="169"/>
      <c r="R239" s="89"/>
      <c r="S239" s="97"/>
      <c r="T239" s="53"/>
      <c r="U239" s="89"/>
      <c r="V239" s="98"/>
      <c r="W239" s="107"/>
      <c r="X239" s="81" t="str">
        <f>IFERROR(VLOOKUP(I239,Lists!A$4:B$11,2,FALSE),"")</f>
        <v/>
      </c>
      <c r="Y239" s="81" t="str">
        <f>IFERROR(VLOOKUP(#REF!,Lists!A$12:B$45,2,FALSE),"")</f>
        <v/>
      </c>
      <c r="Z239" s="85" t="str">
        <f t="shared" si="44"/>
        <v/>
      </c>
      <c r="AA239" s="95" t="str">
        <f t="shared" si="45"/>
        <v/>
      </c>
      <c r="AB239" s="95" t="str">
        <f>IF(L239&lt;&gt;0,IF(R239="Yes",IF(#REF!="","P",""),""),"")</f>
        <v/>
      </c>
      <c r="AC239" s="95" t="str">
        <f t="shared" si="46"/>
        <v/>
      </c>
      <c r="AD239" s="95" t="str">
        <f t="shared" si="47"/>
        <v/>
      </c>
      <c r="AE239" s="95" t="str">
        <f t="shared" si="48"/>
        <v/>
      </c>
      <c r="BN239" s="69" t="str">
        <f t="shared" si="49"/>
        <v/>
      </c>
      <c r="BO239" s="69" t="str">
        <f t="shared" si="50"/>
        <v/>
      </c>
      <c r="BP239" s="69" t="str">
        <f t="shared" si="51"/>
        <v/>
      </c>
      <c r="BQ239" s="69" t="str">
        <f t="shared" si="52"/>
        <v/>
      </c>
      <c r="BT239" s="69" t="str">
        <f t="shared" si="53"/>
        <v/>
      </c>
      <c r="CX239" s="39" t="str">
        <f t="shared" si="56"/>
        <v/>
      </c>
    </row>
    <row r="240" spans="1:102" ht="20.100000000000001" customHeight="1" x14ac:dyDescent="0.25">
      <c r="A240" s="85">
        <f>ROW()</f>
        <v>240</v>
      </c>
      <c r="B240" s="129" t="str">
        <f t="shared" si="54"/>
        <v/>
      </c>
      <c r="C240" s="129" t="str">
        <f t="shared" si="43"/>
        <v/>
      </c>
      <c r="D240" s="129" t="str">
        <f>IF(C240="","",COUNTIFS(C$11:C240,"&gt;0"))</f>
        <v/>
      </c>
      <c r="E240" s="53"/>
      <c r="F240" s="54"/>
      <c r="G240" s="54"/>
      <c r="H240" s="53"/>
      <c r="I240" s="168"/>
      <c r="J240" s="64"/>
      <c r="K240" s="261"/>
      <c r="L240" s="259">
        <v>0</v>
      </c>
      <c r="M240" s="171" t="str">
        <f>IFERROR(VLOOKUP(J240,Lists!J$4:K$725,2,FALSE),"")</f>
        <v/>
      </c>
      <c r="N240" s="66" t="str">
        <f>IFERROR(VLOOKUP(J240,Lists!J$4:L$725,3,FALSE),"")</f>
        <v/>
      </c>
      <c r="O240" s="67" t="str">
        <f t="shared" si="55"/>
        <v/>
      </c>
      <c r="P240" s="62"/>
      <c r="Q240" s="169"/>
      <c r="R240" s="89"/>
      <c r="S240" s="97"/>
      <c r="T240" s="53"/>
      <c r="U240" s="89"/>
      <c r="V240" s="98"/>
      <c r="W240" s="107"/>
      <c r="X240" s="81" t="str">
        <f>IFERROR(VLOOKUP(I240,Lists!A$4:B$11,2,FALSE),"")</f>
        <v/>
      </c>
      <c r="Y240" s="81" t="str">
        <f>IFERROR(VLOOKUP(#REF!,Lists!A$12:B$45,2,FALSE),"")</f>
        <v/>
      </c>
      <c r="Z240" s="85" t="str">
        <f t="shared" si="44"/>
        <v/>
      </c>
      <c r="AA240" s="95" t="str">
        <f t="shared" si="45"/>
        <v/>
      </c>
      <c r="AB240" s="95" t="str">
        <f>IF(L240&lt;&gt;0,IF(R240="Yes",IF(#REF!="","P",""),""),"")</f>
        <v/>
      </c>
      <c r="AC240" s="95" t="str">
        <f t="shared" si="46"/>
        <v/>
      </c>
      <c r="AD240" s="95" t="str">
        <f t="shared" si="47"/>
        <v/>
      </c>
      <c r="AE240" s="95" t="str">
        <f t="shared" si="48"/>
        <v/>
      </c>
      <c r="BN240" s="69" t="str">
        <f t="shared" si="49"/>
        <v/>
      </c>
      <c r="BO240" s="69" t="str">
        <f t="shared" si="50"/>
        <v/>
      </c>
      <c r="BP240" s="69" t="str">
        <f t="shared" si="51"/>
        <v/>
      </c>
      <c r="BQ240" s="69" t="str">
        <f t="shared" si="52"/>
        <v/>
      </c>
      <c r="BT240" s="69" t="str">
        <f t="shared" si="53"/>
        <v/>
      </c>
      <c r="CX240" s="39" t="str">
        <f t="shared" si="56"/>
        <v/>
      </c>
    </row>
    <row r="241" spans="1:102" ht="20.100000000000001" customHeight="1" x14ac:dyDescent="0.25">
      <c r="A241" s="85">
        <f>ROW()</f>
        <v>241</v>
      </c>
      <c r="B241" s="129" t="str">
        <f t="shared" si="54"/>
        <v/>
      </c>
      <c r="C241" s="129" t="str">
        <f t="shared" si="43"/>
        <v/>
      </c>
      <c r="D241" s="129" t="str">
        <f>IF(C241="","",COUNTIFS(C$11:C241,"&gt;0"))</f>
        <v/>
      </c>
      <c r="E241" s="53"/>
      <c r="F241" s="54"/>
      <c r="G241" s="54"/>
      <c r="H241" s="53"/>
      <c r="I241" s="168"/>
      <c r="J241" s="64"/>
      <c r="K241" s="261"/>
      <c r="L241" s="259">
        <v>0</v>
      </c>
      <c r="M241" s="171" t="str">
        <f>IFERROR(VLOOKUP(J241,Lists!J$4:K$725,2,FALSE),"")</f>
        <v/>
      </c>
      <c r="N241" s="66" t="str">
        <f>IFERROR(VLOOKUP(J241,Lists!J$4:L$725,3,FALSE),"")</f>
        <v/>
      </c>
      <c r="O241" s="67" t="str">
        <f t="shared" si="55"/>
        <v/>
      </c>
      <c r="P241" s="62"/>
      <c r="Q241" s="169"/>
      <c r="R241" s="89"/>
      <c r="S241" s="97"/>
      <c r="T241" s="53"/>
      <c r="U241" s="89"/>
      <c r="V241" s="98"/>
      <c r="W241" s="107"/>
      <c r="X241" s="81" t="str">
        <f>IFERROR(VLOOKUP(I241,Lists!A$4:B$11,2,FALSE),"")</f>
        <v/>
      </c>
      <c r="Y241" s="81" t="str">
        <f>IFERROR(VLOOKUP(#REF!,Lists!A$12:B$45,2,FALSE),"")</f>
        <v/>
      </c>
      <c r="Z241" s="85" t="str">
        <f t="shared" si="44"/>
        <v/>
      </c>
      <c r="AA241" s="95" t="str">
        <f t="shared" si="45"/>
        <v/>
      </c>
      <c r="AB241" s="95" t="str">
        <f>IF(L241&lt;&gt;0,IF(R241="Yes",IF(#REF!="","P",""),""),"")</f>
        <v/>
      </c>
      <c r="AC241" s="95" t="str">
        <f t="shared" si="46"/>
        <v/>
      </c>
      <c r="AD241" s="95" t="str">
        <f t="shared" si="47"/>
        <v/>
      </c>
      <c r="AE241" s="95" t="str">
        <f t="shared" si="48"/>
        <v/>
      </c>
      <c r="BN241" s="69" t="str">
        <f t="shared" si="49"/>
        <v/>
      </c>
      <c r="BO241" s="69" t="str">
        <f t="shared" si="50"/>
        <v/>
      </c>
      <c r="BP241" s="69" t="str">
        <f t="shared" si="51"/>
        <v/>
      </c>
      <c r="BQ241" s="69" t="str">
        <f t="shared" si="52"/>
        <v/>
      </c>
      <c r="BT241" s="69" t="str">
        <f t="shared" si="53"/>
        <v/>
      </c>
      <c r="CX241" s="39" t="str">
        <f t="shared" si="56"/>
        <v/>
      </c>
    </row>
    <row r="242" spans="1:102" ht="20.100000000000001" customHeight="1" x14ac:dyDescent="0.25">
      <c r="A242" s="85">
        <f>ROW()</f>
        <v>242</v>
      </c>
      <c r="B242" s="129" t="str">
        <f t="shared" si="54"/>
        <v/>
      </c>
      <c r="C242" s="129" t="str">
        <f t="shared" si="43"/>
        <v/>
      </c>
      <c r="D242" s="129" t="str">
        <f>IF(C242="","",COUNTIFS(C$11:C242,"&gt;0"))</f>
        <v/>
      </c>
      <c r="E242" s="53"/>
      <c r="F242" s="54"/>
      <c r="G242" s="54"/>
      <c r="H242" s="53"/>
      <c r="I242" s="168"/>
      <c r="J242" s="64"/>
      <c r="K242" s="261"/>
      <c r="L242" s="259">
        <v>0</v>
      </c>
      <c r="M242" s="171" t="str">
        <f>IFERROR(VLOOKUP(J242,Lists!J$4:K$725,2,FALSE),"")</f>
        <v/>
      </c>
      <c r="N242" s="66" t="str">
        <f>IFERROR(VLOOKUP(J242,Lists!J$4:L$725,3,FALSE),"")</f>
        <v/>
      </c>
      <c r="O242" s="67" t="str">
        <f t="shared" si="55"/>
        <v/>
      </c>
      <c r="P242" s="62"/>
      <c r="Q242" s="169"/>
      <c r="R242" s="89"/>
      <c r="S242" s="97"/>
      <c r="T242" s="53"/>
      <c r="U242" s="89"/>
      <c r="V242" s="98"/>
      <c r="W242" s="107"/>
      <c r="X242" s="81" t="str">
        <f>IFERROR(VLOOKUP(I242,Lists!A$4:B$11,2,FALSE),"")</f>
        <v/>
      </c>
      <c r="Y242" s="81" t="str">
        <f>IFERROR(VLOOKUP(#REF!,Lists!A$12:B$45,2,FALSE),"")</f>
        <v/>
      </c>
      <c r="Z242" s="85" t="str">
        <f t="shared" si="44"/>
        <v/>
      </c>
      <c r="AA242" s="95" t="str">
        <f t="shared" si="45"/>
        <v/>
      </c>
      <c r="AB242" s="95" t="str">
        <f>IF(L242&lt;&gt;0,IF(R242="Yes",IF(#REF!="","P",""),""),"")</f>
        <v/>
      </c>
      <c r="AC242" s="95" t="str">
        <f t="shared" si="46"/>
        <v/>
      </c>
      <c r="AD242" s="95" t="str">
        <f t="shared" si="47"/>
        <v/>
      </c>
      <c r="AE242" s="95" t="str">
        <f t="shared" si="48"/>
        <v/>
      </c>
      <c r="BN242" s="69" t="str">
        <f t="shared" si="49"/>
        <v/>
      </c>
      <c r="BO242" s="69" t="str">
        <f t="shared" si="50"/>
        <v/>
      </c>
      <c r="BP242" s="69" t="str">
        <f t="shared" si="51"/>
        <v/>
      </c>
      <c r="BQ242" s="69" t="str">
        <f t="shared" si="52"/>
        <v/>
      </c>
      <c r="BT242" s="69" t="str">
        <f t="shared" si="53"/>
        <v/>
      </c>
      <c r="CX242" s="39" t="str">
        <f t="shared" si="56"/>
        <v/>
      </c>
    </row>
    <row r="243" spans="1:102" ht="20.100000000000001" customHeight="1" x14ac:dyDescent="0.25">
      <c r="A243" s="85">
        <f>ROW()</f>
        <v>243</v>
      </c>
      <c r="B243" s="129" t="str">
        <f t="shared" si="54"/>
        <v/>
      </c>
      <c r="C243" s="129" t="str">
        <f t="shared" si="43"/>
        <v/>
      </c>
      <c r="D243" s="129" t="str">
        <f>IF(C243="","",COUNTIFS(C$11:C243,"&gt;0"))</f>
        <v/>
      </c>
      <c r="E243" s="53"/>
      <c r="F243" s="54"/>
      <c r="G243" s="54"/>
      <c r="H243" s="53"/>
      <c r="I243" s="168"/>
      <c r="J243" s="64"/>
      <c r="K243" s="261"/>
      <c r="L243" s="259">
        <v>0</v>
      </c>
      <c r="M243" s="171" t="str">
        <f>IFERROR(VLOOKUP(J243,Lists!J$4:K$725,2,FALSE),"")</f>
        <v/>
      </c>
      <c r="N243" s="66" t="str">
        <f>IFERROR(VLOOKUP(J243,Lists!J$4:L$725,3,FALSE),"")</f>
        <v/>
      </c>
      <c r="O243" s="67" t="str">
        <f t="shared" si="55"/>
        <v/>
      </c>
      <c r="P243" s="62"/>
      <c r="Q243" s="169"/>
      <c r="R243" s="89"/>
      <c r="S243" s="97"/>
      <c r="T243" s="53"/>
      <c r="U243" s="89"/>
      <c r="V243" s="98"/>
      <c r="W243" s="107"/>
      <c r="X243" s="81" t="str">
        <f>IFERROR(VLOOKUP(I243,Lists!A$4:B$11,2,FALSE),"")</f>
        <v/>
      </c>
      <c r="Y243" s="81" t="str">
        <f>IFERROR(VLOOKUP(#REF!,Lists!A$12:B$45,2,FALSE),"")</f>
        <v/>
      </c>
      <c r="Z243" s="85" t="str">
        <f t="shared" si="44"/>
        <v/>
      </c>
      <c r="AA243" s="95" t="str">
        <f t="shared" si="45"/>
        <v/>
      </c>
      <c r="AB243" s="95" t="str">
        <f>IF(L243&lt;&gt;0,IF(R243="Yes",IF(#REF!="","P",""),""),"")</f>
        <v/>
      </c>
      <c r="AC243" s="95" t="str">
        <f t="shared" si="46"/>
        <v/>
      </c>
      <c r="AD243" s="95" t="str">
        <f t="shared" si="47"/>
        <v/>
      </c>
      <c r="AE243" s="95" t="str">
        <f t="shared" si="48"/>
        <v/>
      </c>
      <c r="BN243" s="69" t="str">
        <f t="shared" si="49"/>
        <v/>
      </c>
      <c r="BO243" s="69" t="str">
        <f t="shared" si="50"/>
        <v/>
      </c>
      <c r="BP243" s="69" t="str">
        <f t="shared" si="51"/>
        <v/>
      </c>
      <c r="BQ243" s="69" t="str">
        <f t="shared" si="52"/>
        <v/>
      </c>
      <c r="BT243" s="69" t="str">
        <f t="shared" si="53"/>
        <v/>
      </c>
      <c r="CX243" s="39" t="str">
        <f t="shared" si="56"/>
        <v/>
      </c>
    </row>
    <row r="244" spans="1:102" ht="20.100000000000001" customHeight="1" x14ac:dyDescent="0.25">
      <c r="A244" s="85">
        <f>ROW()</f>
        <v>244</v>
      </c>
      <c r="B244" s="129" t="str">
        <f t="shared" si="54"/>
        <v/>
      </c>
      <c r="C244" s="129" t="str">
        <f t="shared" si="43"/>
        <v/>
      </c>
      <c r="D244" s="129" t="str">
        <f>IF(C244="","",COUNTIFS(C$11:C244,"&gt;0"))</f>
        <v/>
      </c>
      <c r="E244" s="53"/>
      <c r="F244" s="54"/>
      <c r="G244" s="54"/>
      <c r="H244" s="53"/>
      <c r="I244" s="168"/>
      <c r="J244" s="64"/>
      <c r="K244" s="261"/>
      <c r="L244" s="259">
        <v>0</v>
      </c>
      <c r="M244" s="171" t="str">
        <f>IFERROR(VLOOKUP(J244,Lists!J$4:K$725,2,FALSE),"")</f>
        <v/>
      </c>
      <c r="N244" s="66" t="str">
        <f>IFERROR(VLOOKUP(J244,Lists!J$4:L$725,3,FALSE),"")</f>
        <v/>
      </c>
      <c r="O244" s="67" t="str">
        <f t="shared" si="55"/>
        <v/>
      </c>
      <c r="P244" s="62"/>
      <c r="Q244" s="169"/>
      <c r="R244" s="89"/>
      <c r="S244" s="97"/>
      <c r="T244" s="53"/>
      <c r="U244" s="89"/>
      <c r="V244" s="98"/>
      <c r="W244" s="107"/>
      <c r="X244" s="81" t="str">
        <f>IFERROR(VLOOKUP(I244,Lists!A$4:B$11,2,FALSE),"")</f>
        <v/>
      </c>
      <c r="Y244" s="81" t="str">
        <f>IFERROR(VLOOKUP(#REF!,Lists!A$12:B$45,2,FALSE),"")</f>
        <v/>
      </c>
      <c r="Z244" s="85" t="str">
        <f t="shared" si="44"/>
        <v/>
      </c>
      <c r="AA244" s="95" t="str">
        <f t="shared" si="45"/>
        <v/>
      </c>
      <c r="AB244" s="95" t="str">
        <f>IF(L244&lt;&gt;0,IF(R244="Yes",IF(#REF!="","P",""),""),"")</f>
        <v/>
      </c>
      <c r="AC244" s="95" t="str">
        <f t="shared" si="46"/>
        <v/>
      </c>
      <c r="AD244" s="95" t="str">
        <f t="shared" si="47"/>
        <v/>
      </c>
      <c r="AE244" s="95" t="str">
        <f t="shared" si="48"/>
        <v/>
      </c>
      <c r="BN244" s="69" t="str">
        <f t="shared" si="49"/>
        <v/>
      </c>
      <c r="BO244" s="69" t="str">
        <f t="shared" si="50"/>
        <v/>
      </c>
      <c r="BP244" s="69" t="str">
        <f t="shared" si="51"/>
        <v/>
      </c>
      <c r="BQ244" s="69" t="str">
        <f t="shared" si="52"/>
        <v/>
      </c>
      <c r="BT244" s="69" t="str">
        <f t="shared" si="53"/>
        <v/>
      </c>
      <c r="CX244" s="39" t="str">
        <f t="shared" si="56"/>
        <v/>
      </c>
    </row>
    <row r="245" spans="1:102" ht="20.100000000000001" customHeight="1" x14ac:dyDescent="0.25">
      <c r="A245" s="85">
        <f>ROW()</f>
        <v>245</v>
      </c>
      <c r="B245" s="129" t="str">
        <f t="shared" si="54"/>
        <v/>
      </c>
      <c r="C245" s="129" t="str">
        <f t="shared" si="43"/>
        <v/>
      </c>
      <c r="D245" s="129" t="str">
        <f>IF(C245="","",COUNTIFS(C$11:C245,"&gt;0"))</f>
        <v/>
      </c>
      <c r="E245" s="53"/>
      <c r="F245" s="54"/>
      <c r="G245" s="54"/>
      <c r="H245" s="53"/>
      <c r="I245" s="168"/>
      <c r="J245" s="64"/>
      <c r="K245" s="261"/>
      <c r="L245" s="259">
        <v>0</v>
      </c>
      <c r="M245" s="171" t="str">
        <f>IFERROR(VLOOKUP(J245,Lists!J$4:K$725,2,FALSE),"")</f>
        <v/>
      </c>
      <c r="N245" s="66" t="str">
        <f>IFERROR(VLOOKUP(J245,Lists!J$4:L$725,3,FALSE),"")</f>
        <v/>
      </c>
      <c r="O245" s="67" t="str">
        <f t="shared" si="55"/>
        <v/>
      </c>
      <c r="P245" s="62"/>
      <c r="Q245" s="169"/>
      <c r="R245" s="89"/>
      <c r="S245" s="97"/>
      <c r="T245" s="53"/>
      <c r="U245" s="89"/>
      <c r="V245" s="98"/>
      <c r="W245" s="107"/>
      <c r="X245" s="81" t="str">
        <f>IFERROR(VLOOKUP(I245,Lists!A$4:B$11,2,FALSE),"")</f>
        <v/>
      </c>
      <c r="Y245" s="81" t="str">
        <f>IFERROR(VLOOKUP(#REF!,Lists!A$12:B$45,2,FALSE),"")</f>
        <v/>
      </c>
      <c r="Z245" s="85" t="str">
        <f t="shared" si="44"/>
        <v/>
      </c>
      <c r="AA245" s="95" t="str">
        <f t="shared" si="45"/>
        <v/>
      </c>
      <c r="AB245" s="95" t="str">
        <f>IF(L245&lt;&gt;0,IF(R245="Yes",IF(#REF!="","P",""),""),"")</f>
        <v/>
      </c>
      <c r="AC245" s="95" t="str">
        <f t="shared" si="46"/>
        <v/>
      </c>
      <c r="AD245" s="95" t="str">
        <f t="shared" si="47"/>
        <v/>
      </c>
      <c r="AE245" s="95" t="str">
        <f t="shared" si="48"/>
        <v/>
      </c>
      <c r="BN245" s="69" t="str">
        <f t="shared" si="49"/>
        <v/>
      </c>
      <c r="BO245" s="69" t="str">
        <f t="shared" si="50"/>
        <v/>
      </c>
      <c r="BP245" s="69" t="str">
        <f t="shared" si="51"/>
        <v/>
      </c>
      <c r="BQ245" s="69" t="str">
        <f t="shared" si="52"/>
        <v/>
      </c>
      <c r="BT245" s="69" t="str">
        <f t="shared" si="53"/>
        <v/>
      </c>
      <c r="CX245" s="39" t="str">
        <f t="shared" si="56"/>
        <v/>
      </c>
    </row>
    <row r="246" spans="1:102" ht="20.100000000000001" customHeight="1" x14ac:dyDescent="0.25">
      <c r="A246" s="85">
        <f>ROW()</f>
        <v>246</v>
      </c>
      <c r="B246" s="129" t="str">
        <f t="shared" si="54"/>
        <v/>
      </c>
      <c r="C246" s="129" t="str">
        <f t="shared" si="43"/>
        <v/>
      </c>
      <c r="D246" s="129" t="str">
        <f>IF(C246="","",COUNTIFS(C$11:C246,"&gt;0"))</f>
        <v/>
      </c>
      <c r="E246" s="53"/>
      <c r="F246" s="54"/>
      <c r="G246" s="54"/>
      <c r="H246" s="53"/>
      <c r="I246" s="168"/>
      <c r="J246" s="64"/>
      <c r="K246" s="261"/>
      <c r="L246" s="259">
        <v>0</v>
      </c>
      <c r="M246" s="171" t="str">
        <f>IFERROR(VLOOKUP(J246,Lists!J$4:K$725,2,FALSE),"")</f>
        <v/>
      </c>
      <c r="N246" s="66" t="str">
        <f>IFERROR(VLOOKUP(J246,Lists!J$4:L$725,3,FALSE),"")</f>
        <v/>
      </c>
      <c r="O246" s="67" t="str">
        <f t="shared" si="55"/>
        <v/>
      </c>
      <c r="P246" s="62"/>
      <c r="Q246" s="169"/>
      <c r="R246" s="89"/>
      <c r="S246" s="97"/>
      <c r="T246" s="53"/>
      <c r="U246" s="89"/>
      <c r="V246" s="98"/>
      <c r="W246" s="107"/>
      <c r="X246" s="81" t="str">
        <f>IFERROR(VLOOKUP(I246,Lists!A$4:B$11,2,FALSE),"")</f>
        <v/>
      </c>
      <c r="Y246" s="81" t="str">
        <f>IFERROR(VLOOKUP(#REF!,Lists!A$12:B$45,2,FALSE),"")</f>
        <v/>
      </c>
      <c r="Z246" s="85" t="str">
        <f t="shared" si="44"/>
        <v/>
      </c>
      <c r="AA246" s="95" t="str">
        <f t="shared" si="45"/>
        <v/>
      </c>
      <c r="AB246" s="95" t="str">
        <f>IF(L246&lt;&gt;0,IF(R246="Yes",IF(#REF!="","P",""),""),"")</f>
        <v/>
      </c>
      <c r="AC246" s="95" t="str">
        <f t="shared" si="46"/>
        <v/>
      </c>
      <c r="AD246" s="95" t="str">
        <f t="shared" si="47"/>
        <v/>
      </c>
      <c r="AE246" s="95" t="str">
        <f t="shared" si="48"/>
        <v/>
      </c>
      <c r="BN246" s="69" t="str">
        <f t="shared" si="49"/>
        <v/>
      </c>
      <c r="BO246" s="69" t="str">
        <f t="shared" si="50"/>
        <v/>
      </c>
      <c r="BP246" s="69" t="str">
        <f t="shared" si="51"/>
        <v/>
      </c>
      <c r="BQ246" s="69" t="str">
        <f t="shared" si="52"/>
        <v/>
      </c>
      <c r="BT246" s="69" t="str">
        <f t="shared" si="53"/>
        <v/>
      </c>
      <c r="CX246" s="39" t="str">
        <f t="shared" si="56"/>
        <v/>
      </c>
    </row>
    <row r="247" spans="1:102" ht="20.100000000000001" customHeight="1" x14ac:dyDescent="0.25">
      <c r="A247" s="85">
        <f>ROW()</f>
        <v>247</v>
      </c>
      <c r="B247" s="129" t="str">
        <f t="shared" si="54"/>
        <v/>
      </c>
      <c r="C247" s="129" t="str">
        <f t="shared" si="43"/>
        <v/>
      </c>
      <c r="D247" s="129" t="str">
        <f>IF(C247="","",COUNTIFS(C$11:C247,"&gt;0"))</f>
        <v/>
      </c>
      <c r="E247" s="53"/>
      <c r="F247" s="54"/>
      <c r="G247" s="54"/>
      <c r="H247" s="53"/>
      <c r="I247" s="168"/>
      <c r="J247" s="64"/>
      <c r="K247" s="261"/>
      <c r="L247" s="259">
        <v>0</v>
      </c>
      <c r="M247" s="171" t="str">
        <f>IFERROR(VLOOKUP(J247,Lists!J$4:K$725,2,FALSE),"")</f>
        <v/>
      </c>
      <c r="N247" s="66" t="str">
        <f>IFERROR(VLOOKUP(J247,Lists!J$4:L$725,3,FALSE),"")</f>
        <v/>
      </c>
      <c r="O247" s="67" t="str">
        <f t="shared" si="55"/>
        <v/>
      </c>
      <c r="P247" s="62"/>
      <c r="Q247" s="169"/>
      <c r="R247" s="89"/>
      <c r="S247" s="97"/>
      <c r="T247" s="53"/>
      <c r="U247" s="89"/>
      <c r="V247" s="98"/>
      <c r="W247" s="107"/>
      <c r="X247" s="81" t="str">
        <f>IFERROR(VLOOKUP(I247,Lists!A$4:B$11,2,FALSE),"")</f>
        <v/>
      </c>
      <c r="Y247" s="81" t="str">
        <f>IFERROR(VLOOKUP(#REF!,Lists!A$12:B$45,2,FALSE),"")</f>
        <v/>
      </c>
      <c r="Z247" s="85" t="str">
        <f t="shared" si="44"/>
        <v/>
      </c>
      <c r="AA247" s="95" t="str">
        <f t="shared" si="45"/>
        <v/>
      </c>
      <c r="AB247" s="95" t="str">
        <f>IF(L247&lt;&gt;0,IF(R247="Yes",IF(#REF!="","P",""),""),"")</f>
        <v/>
      </c>
      <c r="AC247" s="95" t="str">
        <f t="shared" si="46"/>
        <v/>
      </c>
      <c r="AD247" s="95" t="str">
        <f t="shared" si="47"/>
        <v/>
      </c>
      <c r="AE247" s="95" t="str">
        <f t="shared" si="48"/>
        <v/>
      </c>
      <c r="BN247" s="69" t="str">
        <f t="shared" si="49"/>
        <v/>
      </c>
      <c r="BO247" s="69" t="str">
        <f t="shared" si="50"/>
        <v/>
      </c>
      <c r="BP247" s="69" t="str">
        <f t="shared" si="51"/>
        <v/>
      </c>
      <c r="BQ247" s="69" t="str">
        <f t="shared" si="52"/>
        <v/>
      </c>
      <c r="BT247" s="69" t="str">
        <f t="shared" si="53"/>
        <v/>
      </c>
      <c r="CX247" s="39" t="str">
        <f t="shared" si="56"/>
        <v/>
      </c>
    </row>
    <row r="248" spans="1:102" ht="20.100000000000001" customHeight="1" x14ac:dyDescent="0.25">
      <c r="A248" s="85">
        <f>ROW()</f>
        <v>248</v>
      </c>
      <c r="B248" s="129" t="str">
        <f t="shared" si="54"/>
        <v/>
      </c>
      <c r="C248" s="129" t="str">
        <f t="shared" si="43"/>
        <v/>
      </c>
      <c r="D248" s="129" t="str">
        <f>IF(C248="","",COUNTIFS(C$11:C248,"&gt;0"))</f>
        <v/>
      </c>
      <c r="E248" s="53"/>
      <c r="F248" s="54"/>
      <c r="G248" s="54"/>
      <c r="H248" s="53"/>
      <c r="I248" s="168"/>
      <c r="J248" s="64"/>
      <c r="K248" s="261"/>
      <c r="L248" s="259">
        <v>0</v>
      </c>
      <c r="M248" s="171" t="str">
        <f>IFERROR(VLOOKUP(J248,Lists!J$4:K$725,2,FALSE),"")</f>
        <v/>
      </c>
      <c r="N248" s="66" t="str">
        <f>IFERROR(VLOOKUP(J248,Lists!J$4:L$725,3,FALSE),"")</f>
        <v/>
      </c>
      <c r="O248" s="67" t="str">
        <f t="shared" si="55"/>
        <v/>
      </c>
      <c r="P248" s="62"/>
      <c r="Q248" s="169"/>
      <c r="R248" s="89"/>
      <c r="S248" s="97"/>
      <c r="T248" s="53"/>
      <c r="U248" s="89"/>
      <c r="V248" s="98"/>
      <c r="W248" s="107"/>
      <c r="X248" s="81" t="str">
        <f>IFERROR(VLOOKUP(I248,Lists!A$4:B$11,2,FALSE),"")</f>
        <v/>
      </c>
      <c r="Y248" s="81" t="str">
        <f>IFERROR(VLOOKUP(#REF!,Lists!A$12:B$45,2,FALSE),"")</f>
        <v/>
      </c>
      <c r="Z248" s="85" t="str">
        <f t="shared" si="44"/>
        <v/>
      </c>
      <c r="AA248" s="95" t="str">
        <f t="shared" si="45"/>
        <v/>
      </c>
      <c r="AB248" s="95" t="str">
        <f>IF(L248&lt;&gt;0,IF(R248="Yes",IF(#REF!="","P",""),""),"")</f>
        <v/>
      </c>
      <c r="AC248" s="95" t="str">
        <f t="shared" si="46"/>
        <v/>
      </c>
      <c r="AD248" s="95" t="str">
        <f t="shared" si="47"/>
        <v/>
      </c>
      <c r="AE248" s="95" t="str">
        <f t="shared" si="48"/>
        <v/>
      </c>
      <c r="BN248" s="69" t="str">
        <f t="shared" si="49"/>
        <v/>
      </c>
      <c r="BO248" s="69" t="str">
        <f t="shared" si="50"/>
        <v/>
      </c>
      <c r="BP248" s="69" t="str">
        <f t="shared" si="51"/>
        <v/>
      </c>
      <c r="BQ248" s="69" t="str">
        <f t="shared" si="52"/>
        <v/>
      </c>
      <c r="BT248" s="69" t="str">
        <f t="shared" si="53"/>
        <v/>
      </c>
      <c r="CX248" s="39" t="str">
        <f t="shared" si="56"/>
        <v/>
      </c>
    </row>
    <row r="249" spans="1:102" ht="20.100000000000001" customHeight="1" x14ac:dyDescent="0.25">
      <c r="A249" s="85">
        <f>ROW()</f>
        <v>249</v>
      </c>
      <c r="B249" s="129" t="str">
        <f t="shared" si="54"/>
        <v/>
      </c>
      <c r="C249" s="129" t="str">
        <f t="shared" si="43"/>
        <v/>
      </c>
      <c r="D249" s="129" t="str">
        <f>IF(C249="","",COUNTIFS(C$11:C249,"&gt;0"))</f>
        <v/>
      </c>
      <c r="E249" s="53"/>
      <c r="F249" s="54"/>
      <c r="G249" s="54"/>
      <c r="H249" s="53"/>
      <c r="I249" s="168"/>
      <c r="J249" s="64"/>
      <c r="K249" s="261"/>
      <c r="L249" s="259">
        <v>0</v>
      </c>
      <c r="M249" s="171" t="str">
        <f>IFERROR(VLOOKUP(J249,Lists!J$4:K$725,2,FALSE),"")</f>
        <v/>
      </c>
      <c r="N249" s="66" t="str">
        <f>IFERROR(VLOOKUP(J249,Lists!J$4:L$725,3,FALSE),"")</f>
        <v/>
      </c>
      <c r="O249" s="67" t="str">
        <f t="shared" si="55"/>
        <v/>
      </c>
      <c r="P249" s="62"/>
      <c r="Q249" s="169"/>
      <c r="R249" s="89"/>
      <c r="S249" s="97"/>
      <c r="T249" s="53"/>
      <c r="U249" s="89"/>
      <c r="V249" s="98"/>
      <c r="W249" s="107"/>
      <c r="X249" s="81" t="str">
        <f>IFERROR(VLOOKUP(I249,Lists!A$4:B$11,2,FALSE),"")</f>
        <v/>
      </c>
      <c r="Y249" s="81" t="str">
        <f>IFERROR(VLOOKUP(#REF!,Lists!A$12:B$45,2,FALSE),"")</f>
        <v/>
      </c>
      <c r="Z249" s="85" t="str">
        <f t="shared" si="44"/>
        <v/>
      </c>
      <c r="AA249" s="95" t="str">
        <f t="shared" si="45"/>
        <v/>
      </c>
      <c r="AB249" s="95" t="str">
        <f>IF(L249&lt;&gt;0,IF(R249="Yes",IF(#REF!="","P",""),""),"")</f>
        <v/>
      </c>
      <c r="AC249" s="95" t="str">
        <f t="shared" si="46"/>
        <v/>
      </c>
      <c r="AD249" s="95" t="str">
        <f t="shared" si="47"/>
        <v/>
      </c>
      <c r="AE249" s="95" t="str">
        <f t="shared" si="48"/>
        <v/>
      </c>
      <c r="BN249" s="69" t="str">
        <f t="shared" si="49"/>
        <v/>
      </c>
      <c r="BO249" s="69" t="str">
        <f t="shared" si="50"/>
        <v/>
      </c>
      <c r="BP249" s="69" t="str">
        <f t="shared" si="51"/>
        <v/>
      </c>
      <c r="BQ249" s="69" t="str">
        <f t="shared" si="52"/>
        <v/>
      </c>
      <c r="BT249" s="69" t="str">
        <f t="shared" si="53"/>
        <v/>
      </c>
      <c r="CX249" s="39" t="str">
        <f t="shared" si="56"/>
        <v/>
      </c>
    </row>
    <row r="250" spans="1:102" ht="20.100000000000001" customHeight="1" x14ac:dyDescent="0.25">
      <c r="A250" s="85">
        <f>ROW()</f>
        <v>250</v>
      </c>
      <c r="B250" s="129" t="str">
        <f t="shared" si="54"/>
        <v/>
      </c>
      <c r="C250" s="129" t="str">
        <f t="shared" si="43"/>
        <v/>
      </c>
      <c r="D250" s="129" t="str">
        <f>IF(C250="","",COUNTIFS(C$11:C250,"&gt;0"))</f>
        <v/>
      </c>
      <c r="E250" s="53"/>
      <c r="F250" s="54"/>
      <c r="G250" s="54"/>
      <c r="H250" s="53"/>
      <c r="I250" s="168"/>
      <c r="J250" s="64"/>
      <c r="K250" s="261"/>
      <c r="L250" s="259">
        <v>0</v>
      </c>
      <c r="M250" s="171" t="str">
        <f>IFERROR(VLOOKUP(J250,Lists!J$4:K$725,2,FALSE),"")</f>
        <v/>
      </c>
      <c r="N250" s="66" t="str">
        <f>IFERROR(VLOOKUP(J250,Lists!J$4:L$725,3,FALSE),"")</f>
        <v/>
      </c>
      <c r="O250" s="67" t="str">
        <f t="shared" si="55"/>
        <v/>
      </c>
      <c r="P250" s="62"/>
      <c r="Q250" s="169"/>
      <c r="R250" s="89"/>
      <c r="S250" s="97"/>
      <c r="T250" s="53"/>
      <c r="U250" s="89"/>
      <c r="V250" s="98"/>
      <c r="W250" s="107"/>
      <c r="X250" s="81" t="str">
        <f>IFERROR(VLOOKUP(I250,Lists!A$4:B$11,2,FALSE),"")</f>
        <v/>
      </c>
      <c r="Y250" s="81" t="str">
        <f>IFERROR(VLOOKUP(#REF!,Lists!A$12:B$45,2,FALSE),"")</f>
        <v/>
      </c>
      <c r="Z250" s="85" t="str">
        <f t="shared" si="44"/>
        <v/>
      </c>
      <c r="AA250" s="95" t="str">
        <f t="shared" si="45"/>
        <v/>
      </c>
      <c r="AB250" s="95" t="str">
        <f>IF(L250&lt;&gt;0,IF(R250="Yes",IF(#REF!="","P",""),""),"")</f>
        <v/>
      </c>
      <c r="AC250" s="95" t="str">
        <f t="shared" si="46"/>
        <v/>
      </c>
      <c r="AD250" s="95" t="str">
        <f t="shared" si="47"/>
        <v/>
      </c>
      <c r="AE250" s="95" t="str">
        <f t="shared" si="48"/>
        <v/>
      </c>
      <c r="BN250" s="69" t="str">
        <f t="shared" si="49"/>
        <v/>
      </c>
      <c r="BO250" s="69" t="str">
        <f t="shared" si="50"/>
        <v/>
      </c>
      <c r="BP250" s="69" t="str">
        <f t="shared" si="51"/>
        <v/>
      </c>
      <c r="BQ250" s="69" t="str">
        <f t="shared" si="52"/>
        <v/>
      </c>
      <c r="BT250" s="69" t="str">
        <f t="shared" si="53"/>
        <v/>
      </c>
      <c r="CX250" s="39" t="str">
        <f t="shared" si="56"/>
        <v/>
      </c>
    </row>
    <row r="251" spans="1:102" ht="20.100000000000001" customHeight="1" x14ac:dyDescent="0.25">
      <c r="A251" s="85">
        <f>ROW()</f>
        <v>251</v>
      </c>
      <c r="B251" s="129" t="str">
        <f t="shared" si="54"/>
        <v/>
      </c>
      <c r="C251" s="129" t="str">
        <f t="shared" si="43"/>
        <v/>
      </c>
      <c r="D251" s="129" t="str">
        <f>IF(C251="","",COUNTIFS(C$11:C251,"&gt;0"))</f>
        <v/>
      </c>
      <c r="E251" s="53"/>
      <c r="F251" s="54"/>
      <c r="G251" s="54"/>
      <c r="H251" s="53"/>
      <c r="I251" s="168"/>
      <c r="J251" s="64"/>
      <c r="K251" s="261"/>
      <c r="L251" s="259">
        <v>0</v>
      </c>
      <c r="M251" s="171" t="str">
        <f>IFERROR(VLOOKUP(J251,Lists!J$4:K$725,2,FALSE),"")</f>
        <v/>
      </c>
      <c r="N251" s="66" t="str">
        <f>IFERROR(VLOOKUP(J251,Lists!J$4:L$725,3,FALSE),"")</f>
        <v/>
      </c>
      <c r="O251" s="67" t="str">
        <f t="shared" si="55"/>
        <v/>
      </c>
      <c r="P251" s="62"/>
      <c r="Q251" s="169"/>
      <c r="R251" s="89"/>
      <c r="S251" s="97"/>
      <c r="T251" s="53"/>
      <c r="U251" s="89"/>
      <c r="V251" s="98"/>
      <c r="W251" s="107"/>
      <c r="X251" s="81" t="str">
        <f>IFERROR(VLOOKUP(I251,Lists!A$4:B$11,2,FALSE),"")</f>
        <v/>
      </c>
      <c r="Y251" s="81" t="str">
        <f>IFERROR(VLOOKUP(#REF!,Lists!A$12:B$45,2,FALSE),"")</f>
        <v/>
      </c>
      <c r="Z251" s="85" t="str">
        <f t="shared" si="44"/>
        <v/>
      </c>
      <c r="AA251" s="95" t="str">
        <f t="shared" si="45"/>
        <v/>
      </c>
      <c r="AB251" s="95" t="str">
        <f>IF(L251&lt;&gt;0,IF(R251="Yes",IF(#REF!="","P",""),""),"")</f>
        <v/>
      </c>
      <c r="AC251" s="95" t="str">
        <f t="shared" si="46"/>
        <v/>
      </c>
      <c r="AD251" s="95" t="str">
        <f t="shared" si="47"/>
        <v/>
      </c>
      <c r="AE251" s="95" t="str">
        <f t="shared" si="48"/>
        <v/>
      </c>
      <c r="BN251" s="69" t="str">
        <f t="shared" si="49"/>
        <v/>
      </c>
      <c r="BO251" s="69" t="str">
        <f t="shared" si="50"/>
        <v/>
      </c>
      <c r="BP251" s="69" t="str">
        <f t="shared" si="51"/>
        <v/>
      </c>
      <c r="BQ251" s="69" t="str">
        <f t="shared" si="52"/>
        <v/>
      </c>
      <c r="BT251" s="69" t="str">
        <f t="shared" si="53"/>
        <v/>
      </c>
      <c r="CX251" s="39" t="str">
        <f t="shared" si="56"/>
        <v/>
      </c>
    </row>
    <row r="252" spans="1:102" ht="20.100000000000001" customHeight="1" x14ac:dyDescent="0.25">
      <c r="A252" s="85">
        <f>ROW()</f>
        <v>252</v>
      </c>
      <c r="B252" s="129" t="str">
        <f t="shared" si="54"/>
        <v/>
      </c>
      <c r="C252" s="129" t="str">
        <f t="shared" si="43"/>
        <v/>
      </c>
      <c r="D252" s="129" t="str">
        <f>IF(C252="","",COUNTIFS(C$11:C252,"&gt;0"))</f>
        <v/>
      </c>
      <c r="E252" s="53"/>
      <c r="F252" s="54"/>
      <c r="G252" s="54"/>
      <c r="H252" s="53"/>
      <c r="I252" s="168"/>
      <c r="J252" s="64"/>
      <c r="K252" s="261"/>
      <c r="L252" s="259">
        <v>0</v>
      </c>
      <c r="M252" s="171" t="str">
        <f>IFERROR(VLOOKUP(J252,Lists!J$4:K$725,2,FALSE),"")</f>
        <v/>
      </c>
      <c r="N252" s="66" t="str">
        <f>IFERROR(VLOOKUP(J252,Lists!J$4:L$725,3,FALSE),"")</f>
        <v/>
      </c>
      <c r="O252" s="67" t="str">
        <f t="shared" si="55"/>
        <v/>
      </c>
      <c r="P252" s="62"/>
      <c r="Q252" s="169"/>
      <c r="R252" s="89"/>
      <c r="S252" s="97"/>
      <c r="T252" s="53"/>
      <c r="U252" s="89"/>
      <c r="V252" s="98"/>
      <c r="W252" s="107"/>
      <c r="X252" s="81" t="str">
        <f>IFERROR(VLOOKUP(I252,Lists!A$4:B$11,2,FALSE),"")</f>
        <v/>
      </c>
      <c r="Y252" s="81" t="str">
        <f>IFERROR(VLOOKUP(#REF!,Lists!A$12:B$45,2,FALSE),"")</f>
        <v/>
      </c>
      <c r="Z252" s="85" t="str">
        <f t="shared" si="44"/>
        <v/>
      </c>
      <c r="AA252" s="95" t="str">
        <f t="shared" si="45"/>
        <v/>
      </c>
      <c r="AB252" s="95" t="str">
        <f>IF(L252&lt;&gt;0,IF(R252="Yes",IF(#REF!="","P",""),""),"")</f>
        <v/>
      </c>
      <c r="AC252" s="95" t="str">
        <f t="shared" si="46"/>
        <v/>
      </c>
      <c r="AD252" s="95" t="str">
        <f t="shared" si="47"/>
        <v/>
      </c>
      <c r="AE252" s="95" t="str">
        <f t="shared" si="48"/>
        <v/>
      </c>
      <c r="BN252" s="69" t="str">
        <f t="shared" si="49"/>
        <v/>
      </c>
      <c r="BO252" s="69" t="str">
        <f t="shared" si="50"/>
        <v/>
      </c>
      <c r="BP252" s="69" t="str">
        <f t="shared" si="51"/>
        <v/>
      </c>
      <c r="BQ252" s="69" t="str">
        <f t="shared" si="52"/>
        <v/>
      </c>
      <c r="BT252" s="69" t="str">
        <f t="shared" si="53"/>
        <v/>
      </c>
      <c r="CX252" s="39" t="str">
        <f t="shared" si="56"/>
        <v/>
      </c>
    </row>
    <row r="253" spans="1:102" ht="20.100000000000001" customHeight="1" x14ac:dyDescent="0.25">
      <c r="A253" s="85">
        <f>ROW()</f>
        <v>253</v>
      </c>
      <c r="B253" s="129" t="str">
        <f t="shared" si="54"/>
        <v/>
      </c>
      <c r="C253" s="129" t="str">
        <f t="shared" si="43"/>
        <v/>
      </c>
      <c r="D253" s="129" t="str">
        <f>IF(C253="","",COUNTIFS(C$11:C253,"&gt;0"))</f>
        <v/>
      </c>
      <c r="E253" s="53"/>
      <c r="F253" s="54"/>
      <c r="G253" s="54"/>
      <c r="H253" s="53"/>
      <c r="I253" s="168"/>
      <c r="J253" s="64"/>
      <c r="K253" s="261"/>
      <c r="L253" s="259">
        <v>0</v>
      </c>
      <c r="M253" s="171" t="str">
        <f>IFERROR(VLOOKUP(J253,Lists!J$4:K$725,2,FALSE),"")</f>
        <v/>
      </c>
      <c r="N253" s="66" t="str">
        <f>IFERROR(VLOOKUP(J253,Lists!J$4:L$725,3,FALSE),"")</f>
        <v/>
      </c>
      <c r="O253" s="67" t="str">
        <f t="shared" si="55"/>
        <v/>
      </c>
      <c r="P253" s="62"/>
      <c r="Q253" s="169"/>
      <c r="R253" s="89"/>
      <c r="S253" s="97"/>
      <c r="T253" s="53"/>
      <c r="U253" s="89"/>
      <c r="V253" s="98"/>
      <c r="W253" s="107"/>
      <c r="X253" s="81" t="str">
        <f>IFERROR(VLOOKUP(I253,Lists!A$4:B$11,2,FALSE),"")</f>
        <v/>
      </c>
      <c r="Y253" s="81" t="str">
        <f>IFERROR(VLOOKUP(#REF!,Lists!A$12:B$45,2,FALSE),"")</f>
        <v/>
      </c>
      <c r="Z253" s="85" t="str">
        <f t="shared" si="44"/>
        <v/>
      </c>
      <c r="AA253" s="95" t="str">
        <f t="shared" si="45"/>
        <v/>
      </c>
      <c r="AB253" s="95" t="str">
        <f>IF(L253&lt;&gt;0,IF(R253="Yes",IF(#REF!="","P",""),""),"")</f>
        <v/>
      </c>
      <c r="AC253" s="95" t="str">
        <f t="shared" si="46"/>
        <v/>
      </c>
      <c r="AD253" s="95" t="str">
        <f t="shared" si="47"/>
        <v/>
      </c>
      <c r="AE253" s="95" t="str">
        <f t="shared" si="48"/>
        <v/>
      </c>
      <c r="BN253" s="69" t="str">
        <f t="shared" si="49"/>
        <v/>
      </c>
      <c r="BO253" s="69" t="str">
        <f t="shared" si="50"/>
        <v/>
      </c>
      <c r="BP253" s="69" t="str">
        <f t="shared" si="51"/>
        <v/>
      </c>
      <c r="BQ253" s="69" t="str">
        <f t="shared" si="52"/>
        <v/>
      </c>
      <c r="BT253" s="69" t="str">
        <f t="shared" si="53"/>
        <v/>
      </c>
      <c r="CX253" s="39" t="str">
        <f t="shared" si="56"/>
        <v/>
      </c>
    </row>
    <row r="254" spans="1:102" ht="20.100000000000001" customHeight="1" x14ac:dyDescent="0.25">
      <c r="A254" s="85">
        <f>ROW()</f>
        <v>254</v>
      </c>
      <c r="B254" s="129" t="str">
        <f t="shared" si="54"/>
        <v/>
      </c>
      <c r="C254" s="129" t="str">
        <f t="shared" si="43"/>
        <v/>
      </c>
      <c r="D254" s="129" t="str">
        <f>IF(C254="","",COUNTIFS(C$11:C254,"&gt;0"))</f>
        <v/>
      </c>
      <c r="E254" s="53"/>
      <c r="F254" s="54"/>
      <c r="G254" s="54"/>
      <c r="H254" s="53"/>
      <c r="I254" s="168"/>
      <c r="J254" s="64"/>
      <c r="K254" s="261"/>
      <c r="L254" s="259">
        <v>0</v>
      </c>
      <c r="M254" s="171" t="str">
        <f>IFERROR(VLOOKUP(J254,Lists!J$4:K$725,2,FALSE),"")</f>
        <v/>
      </c>
      <c r="N254" s="66" t="str">
        <f>IFERROR(VLOOKUP(J254,Lists!J$4:L$725,3,FALSE),"")</f>
        <v/>
      </c>
      <c r="O254" s="67" t="str">
        <f t="shared" si="55"/>
        <v/>
      </c>
      <c r="P254" s="62"/>
      <c r="Q254" s="169"/>
      <c r="R254" s="89"/>
      <c r="S254" s="97"/>
      <c r="T254" s="53"/>
      <c r="U254" s="89"/>
      <c r="V254" s="98"/>
      <c r="W254" s="107"/>
      <c r="X254" s="81" t="str">
        <f>IFERROR(VLOOKUP(I254,Lists!A$4:B$11,2,FALSE),"")</f>
        <v/>
      </c>
      <c r="Y254" s="81" t="str">
        <f>IFERROR(VLOOKUP(#REF!,Lists!A$12:B$45,2,FALSE),"")</f>
        <v/>
      </c>
      <c r="Z254" s="85" t="str">
        <f t="shared" si="44"/>
        <v/>
      </c>
      <c r="AA254" s="95" t="str">
        <f t="shared" si="45"/>
        <v/>
      </c>
      <c r="AB254" s="95" t="str">
        <f>IF(L254&lt;&gt;0,IF(R254="Yes",IF(#REF!="","P",""),""),"")</f>
        <v/>
      </c>
      <c r="AC254" s="95" t="str">
        <f t="shared" si="46"/>
        <v/>
      </c>
      <c r="AD254" s="95" t="str">
        <f t="shared" si="47"/>
        <v/>
      </c>
      <c r="AE254" s="95" t="str">
        <f t="shared" si="48"/>
        <v/>
      </c>
      <c r="BN254" s="69" t="str">
        <f t="shared" si="49"/>
        <v/>
      </c>
      <c r="BO254" s="69" t="str">
        <f t="shared" si="50"/>
        <v/>
      </c>
      <c r="BP254" s="69" t="str">
        <f t="shared" si="51"/>
        <v/>
      </c>
      <c r="BQ254" s="69" t="str">
        <f t="shared" si="52"/>
        <v/>
      </c>
      <c r="BT254" s="69" t="str">
        <f t="shared" si="53"/>
        <v/>
      </c>
      <c r="CX254" s="39" t="str">
        <f t="shared" si="56"/>
        <v/>
      </c>
    </row>
    <row r="255" spans="1:102" ht="20.100000000000001" customHeight="1" x14ac:dyDescent="0.25">
      <c r="A255" s="85">
        <f>ROW()</f>
        <v>255</v>
      </c>
      <c r="B255" s="129" t="str">
        <f t="shared" si="54"/>
        <v/>
      </c>
      <c r="C255" s="129" t="str">
        <f t="shared" si="43"/>
        <v/>
      </c>
      <c r="D255" s="129" t="str">
        <f>IF(C255="","",COUNTIFS(C$11:C255,"&gt;0"))</f>
        <v/>
      </c>
      <c r="E255" s="53"/>
      <c r="F255" s="54"/>
      <c r="G255" s="54"/>
      <c r="H255" s="53"/>
      <c r="I255" s="168"/>
      <c r="J255" s="64"/>
      <c r="K255" s="261"/>
      <c r="L255" s="259">
        <v>0</v>
      </c>
      <c r="M255" s="171" t="str">
        <f>IFERROR(VLOOKUP(J255,Lists!J$4:K$725,2,FALSE),"")</f>
        <v/>
      </c>
      <c r="N255" s="66" t="str">
        <f>IFERROR(VLOOKUP(J255,Lists!J$4:L$725,3,FALSE),"")</f>
        <v/>
      </c>
      <c r="O255" s="67" t="str">
        <f t="shared" si="55"/>
        <v/>
      </c>
      <c r="P255" s="62"/>
      <c r="Q255" s="169"/>
      <c r="R255" s="89"/>
      <c r="S255" s="97"/>
      <c r="T255" s="53"/>
      <c r="U255" s="89"/>
      <c r="V255" s="98"/>
      <c r="W255" s="107"/>
      <c r="X255" s="81" t="str">
        <f>IFERROR(VLOOKUP(I255,Lists!A$4:B$11,2,FALSE),"")</f>
        <v/>
      </c>
      <c r="Y255" s="81" t="str">
        <f>IFERROR(VLOOKUP(#REF!,Lists!A$12:B$45,2,FALSE),"")</f>
        <v/>
      </c>
      <c r="Z255" s="85" t="str">
        <f t="shared" si="44"/>
        <v/>
      </c>
      <c r="AA255" s="95" t="str">
        <f t="shared" si="45"/>
        <v/>
      </c>
      <c r="AB255" s="95" t="str">
        <f>IF(L255&lt;&gt;0,IF(R255="Yes",IF(#REF!="","P",""),""),"")</f>
        <v/>
      </c>
      <c r="AC255" s="95" t="str">
        <f t="shared" si="46"/>
        <v/>
      </c>
      <c r="AD255" s="95" t="str">
        <f t="shared" si="47"/>
        <v/>
      </c>
      <c r="AE255" s="95" t="str">
        <f t="shared" si="48"/>
        <v/>
      </c>
      <c r="BN255" s="69" t="str">
        <f t="shared" si="49"/>
        <v/>
      </c>
      <c r="BO255" s="69" t="str">
        <f t="shared" si="50"/>
        <v/>
      </c>
      <c r="BP255" s="69" t="str">
        <f t="shared" si="51"/>
        <v/>
      </c>
      <c r="BQ255" s="69" t="str">
        <f t="shared" si="52"/>
        <v/>
      </c>
      <c r="BT255" s="69" t="str">
        <f t="shared" si="53"/>
        <v/>
      </c>
      <c r="CX255" s="39" t="str">
        <f t="shared" si="56"/>
        <v/>
      </c>
    </row>
    <row r="256" spans="1:102" ht="20.100000000000001" customHeight="1" x14ac:dyDescent="0.25">
      <c r="A256" s="85">
        <f>ROW()</f>
        <v>256</v>
      </c>
      <c r="B256" s="129" t="str">
        <f t="shared" si="54"/>
        <v/>
      </c>
      <c r="C256" s="129" t="str">
        <f t="shared" si="43"/>
        <v/>
      </c>
      <c r="D256" s="129" t="str">
        <f>IF(C256="","",COUNTIFS(C$11:C256,"&gt;0"))</f>
        <v/>
      </c>
      <c r="E256" s="53"/>
      <c r="F256" s="54"/>
      <c r="G256" s="54"/>
      <c r="H256" s="53"/>
      <c r="I256" s="168"/>
      <c r="J256" s="64"/>
      <c r="K256" s="261"/>
      <c r="L256" s="259">
        <v>0</v>
      </c>
      <c r="M256" s="171" t="str">
        <f>IFERROR(VLOOKUP(J256,Lists!J$4:K$725,2,FALSE),"")</f>
        <v/>
      </c>
      <c r="N256" s="66" t="str">
        <f>IFERROR(VLOOKUP(J256,Lists!J$4:L$725,3,FALSE),"")</f>
        <v/>
      </c>
      <c r="O256" s="67" t="str">
        <f t="shared" si="55"/>
        <v/>
      </c>
      <c r="P256" s="62"/>
      <c r="Q256" s="169"/>
      <c r="R256" s="89"/>
      <c r="S256" s="97"/>
      <c r="T256" s="53"/>
      <c r="U256" s="89"/>
      <c r="V256" s="98"/>
      <c r="W256" s="107"/>
      <c r="X256" s="81" t="str">
        <f>IFERROR(VLOOKUP(I256,Lists!A$4:B$11,2,FALSE),"")</f>
        <v/>
      </c>
      <c r="Y256" s="81" t="str">
        <f>IFERROR(VLOOKUP(#REF!,Lists!A$12:B$45,2,FALSE),"")</f>
        <v/>
      </c>
      <c r="Z256" s="85" t="str">
        <f t="shared" si="44"/>
        <v/>
      </c>
      <c r="AA256" s="95" t="str">
        <f t="shared" si="45"/>
        <v/>
      </c>
      <c r="AB256" s="95" t="str">
        <f>IF(L256&lt;&gt;0,IF(R256="Yes",IF(#REF!="","P",""),""),"")</f>
        <v/>
      </c>
      <c r="AC256" s="95" t="str">
        <f t="shared" si="46"/>
        <v/>
      </c>
      <c r="AD256" s="95" t="str">
        <f t="shared" si="47"/>
        <v/>
      </c>
      <c r="AE256" s="95" t="str">
        <f t="shared" si="48"/>
        <v/>
      </c>
      <c r="BN256" s="69" t="str">
        <f t="shared" si="49"/>
        <v/>
      </c>
      <c r="BO256" s="69" t="str">
        <f t="shared" si="50"/>
        <v/>
      </c>
      <c r="BP256" s="69" t="str">
        <f t="shared" si="51"/>
        <v/>
      </c>
      <c r="BQ256" s="69" t="str">
        <f t="shared" si="52"/>
        <v/>
      </c>
      <c r="BT256" s="69" t="str">
        <f t="shared" si="53"/>
        <v/>
      </c>
      <c r="CX256" s="39" t="str">
        <f t="shared" si="56"/>
        <v/>
      </c>
    </row>
    <row r="257" spans="1:102" ht="20.100000000000001" customHeight="1" x14ac:dyDescent="0.25">
      <c r="A257" s="85">
        <f>ROW()</f>
        <v>257</v>
      </c>
      <c r="B257" s="129" t="str">
        <f t="shared" si="54"/>
        <v/>
      </c>
      <c r="C257" s="129" t="str">
        <f t="shared" si="43"/>
        <v/>
      </c>
      <c r="D257" s="129" t="str">
        <f>IF(C257="","",COUNTIFS(C$11:C257,"&gt;0"))</f>
        <v/>
      </c>
      <c r="E257" s="53"/>
      <c r="F257" s="54"/>
      <c r="G257" s="54"/>
      <c r="H257" s="53"/>
      <c r="I257" s="168"/>
      <c r="J257" s="64"/>
      <c r="K257" s="261"/>
      <c r="L257" s="259">
        <v>0</v>
      </c>
      <c r="M257" s="171" t="str">
        <f>IFERROR(VLOOKUP(J257,Lists!J$4:K$725,2,FALSE),"")</f>
        <v/>
      </c>
      <c r="N257" s="66" t="str">
        <f>IFERROR(VLOOKUP(J257,Lists!J$4:L$725,3,FALSE),"")</f>
        <v/>
      </c>
      <c r="O257" s="67" t="str">
        <f t="shared" si="55"/>
        <v/>
      </c>
      <c r="P257" s="62"/>
      <c r="Q257" s="169"/>
      <c r="R257" s="89"/>
      <c r="S257" s="97"/>
      <c r="T257" s="53"/>
      <c r="U257" s="89"/>
      <c r="V257" s="98"/>
      <c r="W257" s="107"/>
      <c r="X257" s="81" t="str">
        <f>IFERROR(VLOOKUP(I257,Lists!A$4:B$11,2,FALSE),"")</f>
        <v/>
      </c>
      <c r="Y257" s="81" t="str">
        <f>IFERROR(VLOOKUP(#REF!,Lists!A$12:B$45,2,FALSE),"")</f>
        <v/>
      </c>
      <c r="Z257" s="85" t="str">
        <f t="shared" si="44"/>
        <v/>
      </c>
      <c r="AA257" s="95" t="str">
        <f t="shared" si="45"/>
        <v/>
      </c>
      <c r="AB257" s="95" t="str">
        <f>IF(L257&lt;&gt;0,IF(R257="Yes",IF(#REF!="","P",""),""),"")</f>
        <v/>
      </c>
      <c r="AC257" s="95" t="str">
        <f t="shared" si="46"/>
        <v/>
      </c>
      <c r="AD257" s="95" t="str">
        <f t="shared" si="47"/>
        <v/>
      </c>
      <c r="AE257" s="95" t="str">
        <f t="shared" si="48"/>
        <v/>
      </c>
      <c r="BN257" s="69" t="str">
        <f t="shared" si="49"/>
        <v/>
      </c>
      <c r="BO257" s="69" t="str">
        <f t="shared" si="50"/>
        <v/>
      </c>
      <c r="BP257" s="69" t="str">
        <f t="shared" si="51"/>
        <v/>
      </c>
      <c r="BQ257" s="69" t="str">
        <f t="shared" si="52"/>
        <v/>
      </c>
      <c r="BT257" s="69" t="str">
        <f t="shared" si="53"/>
        <v/>
      </c>
      <c r="CX257" s="39" t="str">
        <f t="shared" si="56"/>
        <v/>
      </c>
    </row>
    <row r="258" spans="1:102" ht="20.100000000000001" customHeight="1" x14ac:dyDescent="0.25">
      <c r="A258" s="85">
        <f>ROW()</f>
        <v>258</v>
      </c>
      <c r="B258" s="129" t="str">
        <f t="shared" si="54"/>
        <v/>
      </c>
      <c r="C258" s="129" t="str">
        <f t="shared" si="43"/>
        <v/>
      </c>
      <c r="D258" s="129" t="str">
        <f>IF(C258="","",COUNTIFS(C$11:C258,"&gt;0"))</f>
        <v/>
      </c>
      <c r="E258" s="53"/>
      <c r="F258" s="54"/>
      <c r="G258" s="54"/>
      <c r="H258" s="53"/>
      <c r="I258" s="168"/>
      <c r="J258" s="64"/>
      <c r="K258" s="261"/>
      <c r="L258" s="259">
        <v>0</v>
      </c>
      <c r="M258" s="171" t="str">
        <f>IFERROR(VLOOKUP(J258,Lists!J$4:K$725,2,FALSE),"")</f>
        <v/>
      </c>
      <c r="N258" s="66" t="str">
        <f>IFERROR(VLOOKUP(J258,Lists!J$4:L$725,3,FALSE),"")</f>
        <v/>
      </c>
      <c r="O258" s="67" t="str">
        <f t="shared" si="55"/>
        <v/>
      </c>
      <c r="P258" s="62"/>
      <c r="Q258" s="169"/>
      <c r="R258" s="89"/>
      <c r="S258" s="97"/>
      <c r="T258" s="53"/>
      <c r="U258" s="89"/>
      <c r="V258" s="98"/>
      <c r="W258" s="107"/>
      <c r="X258" s="81" t="str">
        <f>IFERROR(VLOOKUP(I258,Lists!A$4:B$11,2,FALSE),"")</f>
        <v/>
      </c>
      <c r="Y258" s="81" t="str">
        <f>IFERROR(VLOOKUP(#REF!,Lists!A$12:B$45,2,FALSE),"")</f>
        <v/>
      </c>
      <c r="Z258" s="85" t="str">
        <f t="shared" si="44"/>
        <v/>
      </c>
      <c r="AA258" s="95" t="str">
        <f t="shared" si="45"/>
        <v/>
      </c>
      <c r="AB258" s="95" t="str">
        <f>IF(L258&lt;&gt;0,IF(R258="Yes",IF(#REF!="","P",""),""),"")</f>
        <v/>
      </c>
      <c r="AC258" s="95" t="str">
        <f t="shared" si="46"/>
        <v/>
      </c>
      <c r="AD258" s="95" t="str">
        <f t="shared" si="47"/>
        <v/>
      </c>
      <c r="AE258" s="95" t="str">
        <f t="shared" si="48"/>
        <v/>
      </c>
      <c r="BN258" s="69" t="str">
        <f t="shared" si="49"/>
        <v/>
      </c>
      <c r="BO258" s="69" t="str">
        <f t="shared" si="50"/>
        <v/>
      </c>
      <c r="BP258" s="69" t="str">
        <f t="shared" si="51"/>
        <v/>
      </c>
      <c r="BQ258" s="69" t="str">
        <f t="shared" si="52"/>
        <v/>
      </c>
      <c r="BT258" s="69" t="str">
        <f t="shared" si="53"/>
        <v/>
      </c>
      <c r="CX258" s="39" t="str">
        <f t="shared" si="56"/>
        <v/>
      </c>
    </row>
    <row r="259" spans="1:102" ht="20.100000000000001" customHeight="1" x14ac:dyDescent="0.25">
      <c r="A259" s="85">
        <f>ROW()</f>
        <v>259</v>
      </c>
      <c r="B259" s="129" t="str">
        <f t="shared" si="54"/>
        <v/>
      </c>
      <c r="C259" s="129" t="str">
        <f t="shared" si="43"/>
        <v/>
      </c>
      <c r="D259" s="129" t="str">
        <f>IF(C259="","",COUNTIFS(C$11:C259,"&gt;0"))</f>
        <v/>
      </c>
      <c r="E259" s="53"/>
      <c r="F259" s="54"/>
      <c r="G259" s="54"/>
      <c r="H259" s="53"/>
      <c r="I259" s="168"/>
      <c r="J259" s="64"/>
      <c r="K259" s="261"/>
      <c r="L259" s="259">
        <v>0</v>
      </c>
      <c r="M259" s="171" t="str">
        <f>IFERROR(VLOOKUP(J259,Lists!J$4:K$725,2,FALSE),"")</f>
        <v/>
      </c>
      <c r="N259" s="66" t="str">
        <f>IFERROR(VLOOKUP(J259,Lists!J$4:L$725,3,FALSE),"")</f>
        <v/>
      </c>
      <c r="O259" s="67" t="str">
        <f t="shared" si="55"/>
        <v/>
      </c>
      <c r="P259" s="62"/>
      <c r="Q259" s="169"/>
      <c r="R259" s="89"/>
      <c r="S259" s="97"/>
      <c r="T259" s="53"/>
      <c r="U259" s="89"/>
      <c r="V259" s="98"/>
      <c r="W259" s="107"/>
      <c r="X259" s="81" t="str">
        <f>IFERROR(VLOOKUP(I259,Lists!A$4:B$11,2,FALSE),"")</f>
        <v/>
      </c>
      <c r="Y259" s="81" t="str">
        <f>IFERROR(VLOOKUP(#REF!,Lists!A$12:B$45,2,FALSE),"")</f>
        <v/>
      </c>
      <c r="Z259" s="85" t="str">
        <f t="shared" si="44"/>
        <v/>
      </c>
      <c r="AA259" s="95" t="str">
        <f t="shared" si="45"/>
        <v/>
      </c>
      <c r="AB259" s="95" t="str">
        <f>IF(L259&lt;&gt;0,IF(R259="Yes",IF(#REF!="","P",""),""),"")</f>
        <v/>
      </c>
      <c r="AC259" s="95" t="str">
        <f t="shared" si="46"/>
        <v/>
      </c>
      <c r="AD259" s="95" t="str">
        <f t="shared" si="47"/>
        <v/>
      </c>
      <c r="AE259" s="95" t="str">
        <f t="shared" si="48"/>
        <v/>
      </c>
      <c r="BN259" s="69" t="str">
        <f t="shared" si="49"/>
        <v/>
      </c>
      <c r="BO259" s="69" t="str">
        <f t="shared" si="50"/>
        <v/>
      </c>
      <c r="BP259" s="69" t="str">
        <f t="shared" si="51"/>
        <v/>
      </c>
      <c r="BQ259" s="69" t="str">
        <f t="shared" si="52"/>
        <v/>
      </c>
      <c r="BT259" s="69" t="str">
        <f t="shared" si="53"/>
        <v/>
      </c>
      <c r="CX259" s="39" t="str">
        <f t="shared" si="56"/>
        <v/>
      </c>
    </row>
    <row r="260" spans="1:102" ht="20.100000000000001" customHeight="1" x14ac:dyDescent="0.25">
      <c r="A260" s="85">
        <f>ROW()</f>
        <v>260</v>
      </c>
      <c r="B260" s="129" t="str">
        <f t="shared" si="54"/>
        <v/>
      </c>
      <c r="C260" s="129" t="str">
        <f t="shared" si="43"/>
        <v/>
      </c>
      <c r="D260" s="129" t="str">
        <f>IF(C260="","",COUNTIFS(C$11:C260,"&gt;0"))</f>
        <v/>
      </c>
      <c r="E260" s="53"/>
      <c r="F260" s="54"/>
      <c r="G260" s="54"/>
      <c r="H260" s="53"/>
      <c r="I260" s="168"/>
      <c r="J260" s="64"/>
      <c r="K260" s="261"/>
      <c r="L260" s="259">
        <v>0</v>
      </c>
      <c r="M260" s="171" t="str">
        <f>IFERROR(VLOOKUP(J260,Lists!J$4:K$725,2,FALSE),"")</f>
        <v/>
      </c>
      <c r="N260" s="66" t="str">
        <f>IFERROR(VLOOKUP(J260,Lists!J$4:L$725,3,FALSE),"")</f>
        <v/>
      </c>
      <c r="O260" s="67" t="str">
        <f t="shared" si="55"/>
        <v/>
      </c>
      <c r="P260" s="62"/>
      <c r="Q260" s="169"/>
      <c r="R260" s="89"/>
      <c r="S260" s="97"/>
      <c r="T260" s="53"/>
      <c r="U260" s="89"/>
      <c r="V260" s="98"/>
      <c r="W260" s="107"/>
      <c r="X260" s="81" t="str">
        <f>IFERROR(VLOOKUP(I260,Lists!A$4:B$11,2,FALSE),"")</f>
        <v/>
      </c>
      <c r="Y260" s="81" t="str">
        <f>IFERROR(VLOOKUP(#REF!,Lists!A$12:B$45,2,FALSE),"")</f>
        <v/>
      </c>
      <c r="Z260" s="85" t="str">
        <f t="shared" si="44"/>
        <v/>
      </c>
      <c r="AA260" s="95" t="str">
        <f t="shared" si="45"/>
        <v/>
      </c>
      <c r="AB260" s="95" t="str">
        <f>IF(L260&lt;&gt;0,IF(R260="Yes",IF(#REF!="","P",""),""),"")</f>
        <v/>
      </c>
      <c r="AC260" s="95" t="str">
        <f t="shared" si="46"/>
        <v/>
      </c>
      <c r="AD260" s="95" t="str">
        <f t="shared" si="47"/>
        <v/>
      </c>
      <c r="AE260" s="95" t="str">
        <f t="shared" si="48"/>
        <v/>
      </c>
      <c r="BN260" s="69" t="str">
        <f t="shared" si="49"/>
        <v/>
      </c>
      <c r="BO260" s="69" t="str">
        <f t="shared" si="50"/>
        <v/>
      </c>
      <c r="BP260" s="69" t="str">
        <f t="shared" si="51"/>
        <v/>
      </c>
      <c r="BQ260" s="69" t="str">
        <f t="shared" si="52"/>
        <v/>
      </c>
      <c r="BT260" s="69" t="str">
        <f t="shared" si="53"/>
        <v/>
      </c>
      <c r="CX260" s="39" t="str">
        <f t="shared" si="56"/>
        <v/>
      </c>
    </row>
    <row r="261" spans="1:102" ht="20.100000000000001" customHeight="1" x14ac:dyDescent="0.25">
      <c r="A261" s="85">
        <f>ROW()</f>
        <v>261</v>
      </c>
      <c r="B261" s="129" t="str">
        <f t="shared" si="54"/>
        <v/>
      </c>
      <c r="C261" s="129" t="str">
        <f t="shared" si="43"/>
        <v/>
      </c>
      <c r="D261" s="129" t="str">
        <f>IF(C261="","",COUNTIFS(C$11:C261,"&gt;0"))</f>
        <v/>
      </c>
      <c r="E261" s="53"/>
      <c r="F261" s="54"/>
      <c r="G261" s="54"/>
      <c r="H261" s="53"/>
      <c r="I261" s="168"/>
      <c r="J261" s="64"/>
      <c r="K261" s="261"/>
      <c r="L261" s="259">
        <v>0</v>
      </c>
      <c r="M261" s="171" t="str">
        <f>IFERROR(VLOOKUP(J261,Lists!J$4:K$725,2,FALSE),"")</f>
        <v/>
      </c>
      <c r="N261" s="66" t="str">
        <f>IFERROR(VLOOKUP(J261,Lists!J$4:L$725,3,FALSE),"")</f>
        <v/>
      </c>
      <c r="O261" s="67" t="str">
        <f t="shared" si="55"/>
        <v/>
      </c>
      <c r="P261" s="62"/>
      <c r="Q261" s="169"/>
      <c r="R261" s="89"/>
      <c r="S261" s="97"/>
      <c r="T261" s="53"/>
      <c r="U261" s="89"/>
      <c r="V261" s="98"/>
      <c r="W261" s="107"/>
      <c r="X261" s="81" t="str">
        <f>IFERROR(VLOOKUP(I261,Lists!A$4:B$11,2,FALSE),"")</f>
        <v/>
      </c>
      <c r="Y261" s="81" t="str">
        <f>IFERROR(VLOOKUP(#REF!,Lists!A$12:B$45,2,FALSE),"")</f>
        <v/>
      </c>
      <c r="Z261" s="85" t="str">
        <f t="shared" si="44"/>
        <v/>
      </c>
      <c r="AA261" s="95" t="str">
        <f t="shared" si="45"/>
        <v/>
      </c>
      <c r="AB261" s="95" t="str">
        <f>IF(L261&lt;&gt;0,IF(R261="Yes",IF(#REF!="","P",""),""),"")</f>
        <v/>
      </c>
      <c r="AC261" s="95" t="str">
        <f t="shared" si="46"/>
        <v/>
      </c>
      <c r="AD261" s="95" t="str">
        <f t="shared" si="47"/>
        <v/>
      </c>
      <c r="AE261" s="95" t="str">
        <f t="shared" si="48"/>
        <v/>
      </c>
      <c r="BN261" s="69" t="str">
        <f t="shared" si="49"/>
        <v/>
      </c>
      <c r="BO261" s="69" t="str">
        <f t="shared" si="50"/>
        <v/>
      </c>
      <c r="BP261" s="69" t="str">
        <f t="shared" si="51"/>
        <v/>
      </c>
      <c r="BQ261" s="69" t="str">
        <f t="shared" si="52"/>
        <v/>
      </c>
      <c r="BT261" s="69" t="str">
        <f t="shared" si="53"/>
        <v/>
      </c>
      <c r="CX261" s="39" t="str">
        <f t="shared" si="56"/>
        <v/>
      </c>
    </row>
    <row r="262" spans="1:102" ht="20.100000000000001" customHeight="1" x14ac:dyDescent="0.25">
      <c r="A262" s="85">
        <f>ROW()</f>
        <v>262</v>
      </c>
      <c r="B262" s="129" t="str">
        <f t="shared" si="54"/>
        <v/>
      </c>
      <c r="C262" s="129" t="str">
        <f t="shared" si="43"/>
        <v/>
      </c>
      <c r="D262" s="129" t="str">
        <f>IF(C262="","",COUNTIFS(C$11:C262,"&gt;0"))</f>
        <v/>
      </c>
      <c r="E262" s="53"/>
      <c r="F262" s="54"/>
      <c r="G262" s="54"/>
      <c r="H262" s="53"/>
      <c r="I262" s="168"/>
      <c r="J262" s="64"/>
      <c r="K262" s="261"/>
      <c r="L262" s="259">
        <v>0</v>
      </c>
      <c r="M262" s="171" t="str">
        <f>IFERROR(VLOOKUP(J262,Lists!J$4:K$725,2,FALSE),"")</f>
        <v/>
      </c>
      <c r="N262" s="66" t="str">
        <f>IFERROR(VLOOKUP(J262,Lists!J$4:L$725,3,FALSE),"")</f>
        <v/>
      </c>
      <c r="O262" s="67" t="str">
        <f t="shared" si="55"/>
        <v/>
      </c>
      <c r="P262" s="62"/>
      <c r="Q262" s="169"/>
      <c r="R262" s="89"/>
      <c r="S262" s="97"/>
      <c r="T262" s="53"/>
      <c r="U262" s="89"/>
      <c r="V262" s="98"/>
      <c r="W262" s="107"/>
      <c r="X262" s="81" t="str">
        <f>IFERROR(VLOOKUP(I262,Lists!A$4:B$11,2,FALSE),"")</f>
        <v/>
      </c>
      <c r="Y262" s="81" t="str">
        <f>IFERROR(VLOOKUP(#REF!,Lists!A$12:B$45,2,FALSE),"")</f>
        <v/>
      </c>
      <c r="Z262" s="85" t="str">
        <f t="shared" si="44"/>
        <v/>
      </c>
      <c r="AA262" s="95" t="str">
        <f t="shared" si="45"/>
        <v/>
      </c>
      <c r="AB262" s="95" t="str">
        <f>IF(L262&lt;&gt;0,IF(R262="Yes",IF(#REF!="","P",""),""),"")</f>
        <v/>
      </c>
      <c r="AC262" s="95" t="str">
        <f t="shared" si="46"/>
        <v/>
      </c>
      <c r="AD262" s="95" t="str">
        <f t="shared" si="47"/>
        <v/>
      </c>
      <c r="AE262" s="95" t="str">
        <f t="shared" si="48"/>
        <v/>
      </c>
      <c r="BN262" s="69" t="str">
        <f t="shared" si="49"/>
        <v/>
      </c>
      <c r="BO262" s="69" t="str">
        <f t="shared" si="50"/>
        <v/>
      </c>
      <c r="BP262" s="69" t="str">
        <f t="shared" si="51"/>
        <v/>
      </c>
      <c r="BQ262" s="69" t="str">
        <f t="shared" si="52"/>
        <v/>
      </c>
      <c r="BT262" s="69" t="str">
        <f t="shared" si="53"/>
        <v/>
      </c>
      <c r="CX262" s="39" t="str">
        <f t="shared" si="56"/>
        <v/>
      </c>
    </row>
    <row r="263" spans="1:102" ht="20.100000000000001" customHeight="1" x14ac:dyDescent="0.25">
      <c r="A263" s="85">
        <f>ROW()</f>
        <v>263</v>
      </c>
      <c r="B263" s="129" t="str">
        <f t="shared" si="54"/>
        <v/>
      </c>
      <c r="C263" s="129" t="str">
        <f t="shared" si="43"/>
        <v/>
      </c>
      <c r="D263" s="129" t="str">
        <f>IF(C263="","",COUNTIFS(C$11:C263,"&gt;0"))</f>
        <v/>
      </c>
      <c r="E263" s="53"/>
      <c r="F263" s="54"/>
      <c r="G263" s="54"/>
      <c r="H263" s="53"/>
      <c r="I263" s="168"/>
      <c r="J263" s="64"/>
      <c r="K263" s="261"/>
      <c r="L263" s="259">
        <v>0</v>
      </c>
      <c r="M263" s="171" t="str">
        <f>IFERROR(VLOOKUP(J263,Lists!J$4:K$725,2,FALSE),"")</f>
        <v/>
      </c>
      <c r="N263" s="66" t="str">
        <f>IFERROR(VLOOKUP(J263,Lists!J$4:L$725,3,FALSE),"")</f>
        <v/>
      </c>
      <c r="O263" s="67" t="str">
        <f t="shared" si="55"/>
        <v/>
      </c>
      <c r="P263" s="62"/>
      <c r="Q263" s="169"/>
      <c r="R263" s="89"/>
      <c r="S263" s="97"/>
      <c r="T263" s="53"/>
      <c r="U263" s="89"/>
      <c r="V263" s="98"/>
      <c r="W263" s="107"/>
      <c r="X263" s="81" t="str">
        <f>IFERROR(VLOOKUP(I263,Lists!A$4:B$11,2,FALSE),"")</f>
        <v/>
      </c>
      <c r="Y263" s="81" t="str">
        <f>IFERROR(VLOOKUP(#REF!,Lists!A$12:B$45,2,FALSE),"")</f>
        <v/>
      </c>
      <c r="Z263" s="85" t="str">
        <f t="shared" si="44"/>
        <v/>
      </c>
      <c r="AA263" s="95" t="str">
        <f t="shared" si="45"/>
        <v/>
      </c>
      <c r="AB263" s="95" t="str">
        <f>IF(L263&lt;&gt;0,IF(R263="Yes",IF(#REF!="","P",""),""),"")</f>
        <v/>
      </c>
      <c r="AC263" s="95" t="str">
        <f t="shared" si="46"/>
        <v/>
      </c>
      <c r="AD263" s="95" t="str">
        <f t="shared" si="47"/>
        <v/>
      </c>
      <c r="AE263" s="95" t="str">
        <f t="shared" si="48"/>
        <v/>
      </c>
      <c r="BN263" s="69" t="str">
        <f t="shared" si="49"/>
        <v/>
      </c>
      <c r="BO263" s="69" t="str">
        <f t="shared" si="50"/>
        <v/>
      </c>
      <c r="BP263" s="69" t="str">
        <f t="shared" si="51"/>
        <v/>
      </c>
      <c r="BQ263" s="69" t="str">
        <f t="shared" si="52"/>
        <v/>
      </c>
      <c r="BT263" s="69" t="str">
        <f t="shared" si="53"/>
        <v/>
      </c>
      <c r="CX263" s="39" t="str">
        <f t="shared" si="56"/>
        <v/>
      </c>
    </row>
    <row r="264" spans="1:102" ht="20.100000000000001" customHeight="1" x14ac:dyDescent="0.25">
      <c r="A264" s="85">
        <f>ROW()</f>
        <v>264</v>
      </c>
      <c r="B264" s="129" t="str">
        <f t="shared" si="54"/>
        <v/>
      </c>
      <c r="C264" s="129" t="str">
        <f t="shared" si="43"/>
        <v/>
      </c>
      <c r="D264" s="129" t="str">
        <f>IF(C264="","",COUNTIFS(C$11:C264,"&gt;0"))</f>
        <v/>
      </c>
      <c r="E264" s="53"/>
      <c r="F264" s="54"/>
      <c r="G264" s="54"/>
      <c r="H264" s="53"/>
      <c r="I264" s="168"/>
      <c r="J264" s="64"/>
      <c r="K264" s="261"/>
      <c r="L264" s="259">
        <v>0</v>
      </c>
      <c r="M264" s="171" t="str">
        <f>IFERROR(VLOOKUP(J264,Lists!J$4:K$725,2,FALSE),"")</f>
        <v/>
      </c>
      <c r="N264" s="66" t="str">
        <f>IFERROR(VLOOKUP(J264,Lists!J$4:L$725,3,FALSE),"")</f>
        <v/>
      </c>
      <c r="O264" s="67" t="str">
        <f t="shared" si="55"/>
        <v/>
      </c>
      <c r="P264" s="62"/>
      <c r="Q264" s="169"/>
      <c r="R264" s="89"/>
      <c r="S264" s="97"/>
      <c r="T264" s="53"/>
      <c r="U264" s="89"/>
      <c r="V264" s="98"/>
      <c r="W264" s="107"/>
      <c r="X264" s="81" t="str">
        <f>IFERROR(VLOOKUP(I264,Lists!A$4:B$11,2,FALSE),"")</f>
        <v/>
      </c>
      <c r="Y264" s="81" t="str">
        <f>IFERROR(VLOOKUP(#REF!,Lists!A$12:B$45,2,FALSE),"")</f>
        <v/>
      </c>
      <c r="Z264" s="85" t="str">
        <f t="shared" si="44"/>
        <v/>
      </c>
      <c r="AA264" s="95" t="str">
        <f t="shared" si="45"/>
        <v/>
      </c>
      <c r="AB264" s="95" t="str">
        <f>IF(L264&lt;&gt;0,IF(R264="Yes",IF(#REF!="","P",""),""),"")</f>
        <v/>
      </c>
      <c r="AC264" s="95" t="str">
        <f t="shared" si="46"/>
        <v/>
      </c>
      <c r="AD264" s="95" t="str">
        <f t="shared" si="47"/>
        <v/>
      </c>
      <c r="AE264" s="95" t="str">
        <f t="shared" si="48"/>
        <v/>
      </c>
      <c r="BN264" s="69" t="str">
        <f t="shared" si="49"/>
        <v/>
      </c>
      <c r="BO264" s="69" t="str">
        <f t="shared" si="50"/>
        <v/>
      </c>
      <c r="BP264" s="69" t="str">
        <f t="shared" si="51"/>
        <v/>
      </c>
      <c r="BQ264" s="69" t="str">
        <f t="shared" si="52"/>
        <v/>
      </c>
      <c r="BT264" s="69" t="str">
        <f t="shared" si="53"/>
        <v/>
      </c>
      <c r="CX264" s="39" t="str">
        <f t="shared" si="56"/>
        <v/>
      </c>
    </row>
    <row r="265" spans="1:102" ht="20.100000000000001" customHeight="1" x14ac:dyDescent="0.25">
      <c r="A265" s="85">
        <f>ROW()</f>
        <v>265</v>
      </c>
      <c r="B265" s="129" t="str">
        <f t="shared" si="54"/>
        <v/>
      </c>
      <c r="C265" s="129" t="str">
        <f t="shared" si="43"/>
        <v/>
      </c>
      <c r="D265" s="129" t="str">
        <f>IF(C265="","",COUNTIFS(C$11:C265,"&gt;0"))</f>
        <v/>
      </c>
      <c r="E265" s="53"/>
      <c r="F265" s="54"/>
      <c r="G265" s="54"/>
      <c r="H265" s="53"/>
      <c r="I265" s="168"/>
      <c r="J265" s="64"/>
      <c r="K265" s="261"/>
      <c r="L265" s="259">
        <v>0</v>
      </c>
      <c r="M265" s="171" t="str">
        <f>IFERROR(VLOOKUP(J265,Lists!J$4:K$725,2,FALSE),"")</f>
        <v/>
      </c>
      <c r="N265" s="66" t="str">
        <f>IFERROR(VLOOKUP(J265,Lists!J$4:L$725,3,FALSE),"")</f>
        <v/>
      </c>
      <c r="O265" s="67" t="str">
        <f t="shared" si="55"/>
        <v/>
      </c>
      <c r="P265" s="62"/>
      <c r="Q265" s="169"/>
      <c r="R265" s="89"/>
      <c r="S265" s="97"/>
      <c r="T265" s="53"/>
      <c r="U265" s="89"/>
      <c r="V265" s="98"/>
      <c r="W265" s="107"/>
      <c r="X265" s="81" t="str">
        <f>IFERROR(VLOOKUP(I265,Lists!A$4:B$11,2,FALSE),"")</f>
        <v/>
      </c>
      <c r="Y265" s="81" t="str">
        <f>IFERROR(VLOOKUP(#REF!,Lists!A$12:B$45,2,FALSE),"")</f>
        <v/>
      </c>
      <c r="Z265" s="85" t="str">
        <f t="shared" si="44"/>
        <v/>
      </c>
      <c r="AA265" s="95" t="str">
        <f t="shared" si="45"/>
        <v/>
      </c>
      <c r="AB265" s="95" t="str">
        <f>IF(L265&lt;&gt;0,IF(R265="Yes",IF(#REF!="","P",""),""),"")</f>
        <v/>
      </c>
      <c r="AC265" s="95" t="str">
        <f t="shared" si="46"/>
        <v/>
      </c>
      <c r="AD265" s="95" t="str">
        <f t="shared" si="47"/>
        <v/>
      </c>
      <c r="AE265" s="95" t="str">
        <f t="shared" si="48"/>
        <v/>
      </c>
      <c r="BN265" s="69" t="str">
        <f t="shared" si="49"/>
        <v/>
      </c>
      <c r="BO265" s="69" t="str">
        <f t="shared" si="50"/>
        <v/>
      </c>
      <c r="BP265" s="69" t="str">
        <f t="shared" si="51"/>
        <v/>
      </c>
      <c r="BQ265" s="69" t="str">
        <f t="shared" si="52"/>
        <v/>
      </c>
      <c r="BT265" s="69" t="str">
        <f t="shared" si="53"/>
        <v/>
      </c>
      <c r="CX265" s="39" t="str">
        <f t="shared" si="56"/>
        <v/>
      </c>
    </row>
    <row r="266" spans="1:102" ht="20.100000000000001" customHeight="1" x14ac:dyDescent="0.25">
      <c r="A266" s="85">
        <f>ROW()</f>
        <v>266</v>
      </c>
      <c r="B266" s="129" t="str">
        <f t="shared" si="54"/>
        <v/>
      </c>
      <c r="C266" s="129" t="str">
        <f t="shared" si="43"/>
        <v/>
      </c>
      <c r="D266" s="129" t="str">
        <f>IF(C266="","",COUNTIFS(C$11:C266,"&gt;0"))</f>
        <v/>
      </c>
      <c r="E266" s="53"/>
      <c r="F266" s="54"/>
      <c r="G266" s="54"/>
      <c r="H266" s="53"/>
      <c r="I266" s="168"/>
      <c r="J266" s="64"/>
      <c r="K266" s="261"/>
      <c r="L266" s="259">
        <v>0</v>
      </c>
      <c r="M266" s="171" t="str">
        <f>IFERROR(VLOOKUP(J266,Lists!J$4:K$725,2,FALSE),"")</f>
        <v/>
      </c>
      <c r="N266" s="66" t="str">
        <f>IFERROR(VLOOKUP(J266,Lists!J$4:L$725,3,FALSE),"")</f>
        <v/>
      </c>
      <c r="O266" s="67" t="str">
        <f t="shared" si="55"/>
        <v/>
      </c>
      <c r="P266" s="62"/>
      <c r="Q266" s="169"/>
      <c r="R266" s="89"/>
      <c r="S266" s="97"/>
      <c r="T266" s="53"/>
      <c r="U266" s="89"/>
      <c r="V266" s="98"/>
      <c r="W266" s="107"/>
      <c r="X266" s="81" t="str">
        <f>IFERROR(VLOOKUP(I266,Lists!A$4:B$11,2,FALSE),"")</f>
        <v/>
      </c>
      <c r="Y266" s="81" t="str">
        <f>IFERROR(VLOOKUP(#REF!,Lists!A$12:B$45,2,FALSE),"")</f>
        <v/>
      </c>
      <c r="Z266" s="85" t="str">
        <f t="shared" si="44"/>
        <v/>
      </c>
      <c r="AA266" s="95" t="str">
        <f t="shared" si="45"/>
        <v/>
      </c>
      <c r="AB266" s="95" t="str">
        <f>IF(L266&lt;&gt;0,IF(R266="Yes",IF(#REF!="","P",""),""),"")</f>
        <v/>
      </c>
      <c r="AC266" s="95" t="str">
        <f t="shared" si="46"/>
        <v/>
      </c>
      <c r="AD266" s="95" t="str">
        <f t="shared" si="47"/>
        <v/>
      </c>
      <c r="AE266" s="95" t="str">
        <f t="shared" si="48"/>
        <v/>
      </c>
      <c r="BN266" s="69" t="str">
        <f t="shared" si="49"/>
        <v/>
      </c>
      <c r="BO266" s="69" t="str">
        <f t="shared" si="50"/>
        <v/>
      </c>
      <c r="BP266" s="69" t="str">
        <f t="shared" si="51"/>
        <v/>
      </c>
      <c r="BQ266" s="69" t="str">
        <f t="shared" si="52"/>
        <v/>
      </c>
      <c r="BT266" s="69" t="str">
        <f t="shared" si="53"/>
        <v/>
      </c>
      <c r="CX266" s="39" t="str">
        <f t="shared" si="56"/>
        <v/>
      </c>
    </row>
    <row r="267" spans="1:102" ht="20.100000000000001" customHeight="1" x14ac:dyDescent="0.25">
      <c r="A267" s="85">
        <f>ROW()</f>
        <v>267</v>
      </c>
      <c r="B267" s="129" t="str">
        <f t="shared" si="54"/>
        <v/>
      </c>
      <c r="C267" s="129" t="str">
        <f t="shared" ref="C267:C330" si="57">IF(R267="Yes",B267,"")</f>
        <v/>
      </c>
      <c r="D267" s="129" t="str">
        <f>IF(C267="","",COUNTIFS(C$11:C267,"&gt;0"))</f>
        <v/>
      </c>
      <c r="E267" s="53"/>
      <c r="F267" s="54"/>
      <c r="G267" s="54"/>
      <c r="H267" s="53"/>
      <c r="I267" s="168"/>
      <c r="J267" s="64"/>
      <c r="K267" s="261"/>
      <c r="L267" s="259">
        <v>0</v>
      </c>
      <c r="M267" s="171" t="str">
        <f>IFERROR(VLOOKUP(J267,Lists!J$4:K$725,2,FALSE),"")</f>
        <v/>
      </c>
      <c r="N267" s="66" t="str">
        <f>IFERROR(VLOOKUP(J267,Lists!J$4:L$725,3,FALSE),"")</f>
        <v/>
      </c>
      <c r="O267" s="67" t="str">
        <f t="shared" si="55"/>
        <v/>
      </c>
      <c r="P267" s="62"/>
      <c r="Q267" s="169"/>
      <c r="R267" s="89"/>
      <c r="S267" s="97"/>
      <c r="T267" s="53"/>
      <c r="U267" s="89"/>
      <c r="V267" s="98"/>
      <c r="W267" s="107"/>
      <c r="X267" s="81" t="str">
        <f>IFERROR(VLOOKUP(I267,Lists!A$4:B$11,2,FALSE),"")</f>
        <v/>
      </c>
      <c r="Y267" s="81" t="str">
        <f>IFERROR(VLOOKUP(#REF!,Lists!A$12:B$45,2,FALSE),"")</f>
        <v/>
      </c>
      <c r="Z267" s="85" t="str">
        <f t="shared" ref="Z267:Z330" si="58">IF(L267&lt;&gt;0,IF(P267="","P",""),"")</f>
        <v/>
      </c>
      <c r="AA267" s="95" t="str">
        <f t="shared" ref="AA267:AA330" si="59">IF(L267&lt;&gt;0,IF(P267&lt;&gt;0,IF(R267="","P",""),"P"),"")</f>
        <v/>
      </c>
      <c r="AB267" s="95" t="str">
        <f>IF(L267&lt;&gt;0,IF(R267="Yes",IF(#REF!="","P",""),""),"")</f>
        <v/>
      </c>
      <c r="AC267" s="95" t="str">
        <f t="shared" ref="AC267:AC330" si="60">IF(L267&lt;&gt;0,IF(R267="Yes",IF(S267="","P",""),""),"")</f>
        <v/>
      </c>
      <c r="AD267" s="95" t="str">
        <f t="shared" ref="AD267:AD330" si="61">IF(L267&lt;&gt;0,IF(R267="Yes",IF(U267="","P",""),""),"")</f>
        <v/>
      </c>
      <c r="AE267" s="95" t="str">
        <f t="shared" ref="AE267:AE330" si="62">IF(L267&lt;&gt;0,IF(S267="No - Never began",IF(T267="","P",""),""),"")</f>
        <v/>
      </c>
      <c r="BN267" s="69" t="str">
        <f t="shared" ref="BN267:BN330" si="63">IF($P267&gt;0,IF(E267="","P",""),"")</f>
        <v/>
      </c>
      <c r="BO267" s="69" t="str">
        <f t="shared" ref="BO267:BO330" si="64">IF($P267&gt;0,IF(F267="","P",""),"")</f>
        <v/>
      </c>
      <c r="BP267" s="69" t="str">
        <f t="shared" ref="BP267:BP330" si="65">IF($P267&gt;0,IF(G267="","P",""),"")</f>
        <v/>
      </c>
      <c r="BQ267" s="69" t="str">
        <f t="shared" ref="BQ267:BQ330" si="66">IF($P267&gt;0,IF(H267="","P",""),"")</f>
        <v/>
      </c>
      <c r="BT267" s="69" t="str">
        <f t="shared" ref="BT267:BT330" si="67">IF($P267&gt;0,IF(L267=0,"P",""),"")</f>
        <v/>
      </c>
      <c r="CX267" s="39" t="str">
        <f t="shared" si="56"/>
        <v/>
      </c>
    </row>
    <row r="268" spans="1:102" ht="20.100000000000001" customHeight="1" x14ac:dyDescent="0.25">
      <c r="A268" s="85">
        <f>ROW()</f>
        <v>268</v>
      </c>
      <c r="B268" s="129" t="str">
        <f t="shared" ref="B268:B331" si="68">IF(H268&gt;0,IF(H268&amp;J268=H267&amp;J267,B267,B267+1),"")</f>
        <v/>
      </c>
      <c r="C268" s="129" t="str">
        <f t="shared" si="57"/>
        <v/>
      </c>
      <c r="D268" s="129" t="str">
        <f>IF(C268="","",COUNTIFS(C$11:C268,"&gt;0"))</f>
        <v/>
      </c>
      <c r="E268" s="53"/>
      <c r="F268" s="54"/>
      <c r="G268" s="54"/>
      <c r="H268" s="53"/>
      <c r="I268" s="168"/>
      <c r="J268" s="64"/>
      <c r="K268" s="261"/>
      <c r="L268" s="259">
        <v>0</v>
      </c>
      <c r="M268" s="171" t="str">
        <f>IFERROR(VLOOKUP(J268,Lists!J$4:K$725,2,FALSE),"")</f>
        <v/>
      </c>
      <c r="N268" s="66" t="str">
        <f>IFERROR(VLOOKUP(J268,Lists!J$4:L$725,3,FALSE),"")</f>
        <v/>
      </c>
      <c r="O268" s="67" t="str">
        <f t="shared" ref="O268:O331" si="69">IF(L268&gt;0,L268*M268,"")</f>
        <v/>
      </c>
      <c r="P268" s="62"/>
      <c r="Q268" s="169"/>
      <c r="R268" s="89"/>
      <c r="S268" s="97"/>
      <c r="T268" s="53"/>
      <c r="U268" s="89"/>
      <c r="V268" s="98"/>
      <c r="W268" s="107"/>
      <c r="X268" s="81" t="str">
        <f>IFERROR(VLOOKUP(I268,Lists!A$4:B$11,2,FALSE),"")</f>
        <v/>
      </c>
      <c r="Y268" s="81" t="str">
        <f>IFERROR(VLOOKUP(#REF!,Lists!A$12:B$45,2,FALSE),"")</f>
        <v/>
      </c>
      <c r="Z268" s="85" t="str">
        <f t="shared" si="58"/>
        <v/>
      </c>
      <c r="AA268" s="95" t="str">
        <f t="shared" si="59"/>
        <v/>
      </c>
      <c r="AB268" s="95" t="str">
        <f>IF(L268&lt;&gt;0,IF(R268="Yes",IF(#REF!="","P",""),""),"")</f>
        <v/>
      </c>
      <c r="AC268" s="95" t="str">
        <f t="shared" si="60"/>
        <v/>
      </c>
      <c r="AD268" s="95" t="str">
        <f t="shared" si="61"/>
        <v/>
      </c>
      <c r="AE268" s="95" t="str">
        <f t="shared" si="62"/>
        <v/>
      </c>
      <c r="BN268" s="69" t="str">
        <f t="shared" si="63"/>
        <v/>
      </c>
      <c r="BO268" s="69" t="str">
        <f t="shared" si="64"/>
        <v/>
      </c>
      <c r="BP268" s="69" t="str">
        <f t="shared" si="65"/>
        <v/>
      </c>
      <c r="BQ268" s="69" t="str">
        <f t="shared" si="66"/>
        <v/>
      </c>
      <c r="BT268" s="69" t="str">
        <f t="shared" si="67"/>
        <v/>
      </c>
      <c r="CX268" s="39" t="str">
        <f t="shared" ref="CX268:CX331" si="70">IF(L268&lt;&gt;0,IF(P268="","P",""),"")</f>
        <v/>
      </c>
    </row>
    <row r="269" spans="1:102" ht="20.100000000000001" customHeight="1" x14ac:dyDescent="0.25">
      <c r="A269" s="85">
        <f>ROW()</f>
        <v>269</v>
      </c>
      <c r="B269" s="129" t="str">
        <f t="shared" si="68"/>
        <v/>
      </c>
      <c r="C269" s="129" t="str">
        <f t="shared" si="57"/>
        <v/>
      </c>
      <c r="D269" s="129" t="str">
        <f>IF(C269="","",COUNTIFS(C$11:C269,"&gt;0"))</f>
        <v/>
      </c>
      <c r="E269" s="53"/>
      <c r="F269" s="54"/>
      <c r="G269" s="54"/>
      <c r="H269" s="53"/>
      <c r="I269" s="168"/>
      <c r="J269" s="64"/>
      <c r="K269" s="261"/>
      <c r="L269" s="259">
        <v>0</v>
      </c>
      <c r="M269" s="171" t="str">
        <f>IFERROR(VLOOKUP(J269,Lists!J$4:K$725,2,FALSE),"")</f>
        <v/>
      </c>
      <c r="N269" s="66" t="str">
        <f>IFERROR(VLOOKUP(J269,Lists!J$4:L$725,3,FALSE),"")</f>
        <v/>
      </c>
      <c r="O269" s="67" t="str">
        <f t="shared" si="69"/>
        <v/>
      </c>
      <c r="P269" s="62"/>
      <c r="Q269" s="169"/>
      <c r="R269" s="89"/>
      <c r="S269" s="97"/>
      <c r="T269" s="53"/>
      <c r="U269" s="89"/>
      <c r="V269" s="98"/>
      <c r="W269" s="107"/>
      <c r="X269" s="81" t="str">
        <f>IFERROR(VLOOKUP(I269,Lists!A$4:B$11,2,FALSE),"")</f>
        <v/>
      </c>
      <c r="Y269" s="81" t="str">
        <f>IFERROR(VLOOKUP(#REF!,Lists!A$12:B$45,2,FALSE),"")</f>
        <v/>
      </c>
      <c r="Z269" s="85" t="str">
        <f t="shared" si="58"/>
        <v/>
      </c>
      <c r="AA269" s="95" t="str">
        <f t="shared" si="59"/>
        <v/>
      </c>
      <c r="AB269" s="95" t="str">
        <f>IF(L269&lt;&gt;0,IF(R269="Yes",IF(#REF!="","P",""),""),"")</f>
        <v/>
      </c>
      <c r="AC269" s="95" t="str">
        <f t="shared" si="60"/>
        <v/>
      </c>
      <c r="AD269" s="95" t="str">
        <f t="shared" si="61"/>
        <v/>
      </c>
      <c r="AE269" s="95" t="str">
        <f t="shared" si="62"/>
        <v/>
      </c>
      <c r="BN269" s="69" t="str">
        <f t="shared" si="63"/>
        <v/>
      </c>
      <c r="BO269" s="69" t="str">
        <f t="shared" si="64"/>
        <v/>
      </c>
      <c r="BP269" s="69" t="str">
        <f t="shared" si="65"/>
        <v/>
      </c>
      <c r="BQ269" s="69" t="str">
        <f t="shared" si="66"/>
        <v/>
      </c>
      <c r="BT269" s="69" t="str">
        <f t="shared" si="67"/>
        <v/>
      </c>
      <c r="CX269" s="39" t="str">
        <f t="shared" si="70"/>
        <v/>
      </c>
    </row>
    <row r="270" spans="1:102" ht="20.100000000000001" customHeight="1" x14ac:dyDescent="0.25">
      <c r="A270" s="85">
        <f>ROW()</f>
        <v>270</v>
      </c>
      <c r="B270" s="129" t="str">
        <f t="shared" si="68"/>
        <v/>
      </c>
      <c r="C270" s="129" t="str">
        <f t="shared" si="57"/>
        <v/>
      </c>
      <c r="D270" s="129" t="str">
        <f>IF(C270="","",COUNTIFS(C$11:C270,"&gt;0"))</f>
        <v/>
      </c>
      <c r="E270" s="53"/>
      <c r="F270" s="54"/>
      <c r="G270" s="54"/>
      <c r="H270" s="53"/>
      <c r="I270" s="168"/>
      <c r="J270" s="64"/>
      <c r="K270" s="261"/>
      <c r="L270" s="259">
        <v>0</v>
      </c>
      <c r="M270" s="171" t="str">
        <f>IFERROR(VLOOKUP(J270,Lists!J$4:K$725,2,FALSE),"")</f>
        <v/>
      </c>
      <c r="N270" s="66" t="str">
        <f>IFERROR(VLOOKUP(J270,Lists!J$4:L$725,3,FALSE),"")</f>
        <v/>
      </c>
      <c r="O270" s="67" t="str">
        <f t="shared" si="69"/>
        <v/>
      </c>
      <c r="P270" s="62"/>
      <c r="Q270" s="169"/>
      <c r="R270" s="89"/>
      <c r="S270" s="97"/>
      <c r="T270" s="53"/>
      <c r="U270" s="89"/>
      <c r="V270" s="98"/>
      <c r="W270" s="107"/>
      <c r="X270" s="81" t="str">
        <f>IFERROR(VLOOKUP(I270,Lists!A$4:B$11,2,FALSE),"")</f>
        <v/>
      </c>
      <c r="Y270" s="81" t="str">
        <f>IFERROR(VLOOKUP(#REF!,Lists!A$12:B$45,2,FALSE),"")</f>
        <v/>
      </c>
      <c r="Z270" s="85" t="str">
        <f t="shared" si="58"/>
        <v/>
      </c>
      <c r="AA270" s="95" t="str">
        <f t="shared" si="59"/>
        <v/>
      </c>
      <c r="AB270" s="95" t="str">
        <f>IF(L270&lt;&gt;0,IF(R270="Yes",IF(#REF!="","P",""),""),"")</f>
        <v/>
      </c>
      <c r="AC270" s="95" t="str">
        <f t="shared" si="60"/>
        <v/>
      </c>
      <c r="AD270" s="95" t="str">
        <f t="shared" si="61"/>
        <v/>
      </c>
      <c r="AE270" s="95" t="str">
        <f t="shared" si="62"/>
        <v/>
      </c>
      <c r="BN270" s="69" t="str">
        <f t="shared" si="63"/>
        <v/>
      </c>
      <c r="BO270" s="69" t="str">
        <f t="shared" si="64"/>
        <v/>
      </c>
      <c r="BP270" s="69" t="str">
        <f t="shared" si="65"/>
        <v/>
      </c>
      <c r="BQ270" s="69" t="str">
        <f t="shared" si="66"/>
        <v/>
      </c>
      <c r="BT270" s="69" t="str">
        <f t="shared" si="67"/>
        <v/>
      </c>
      <c r="CX270" s="39" t="str">
        <f t="shared" si="70"/>
        <v/>
      </c>
    </row>
    <row r="271" spans="1:102" ht="20.100000000000001" customHeight="1" x14ac:dyDescent="0.25">
      <c r="A271" s="85">
        <f>ROW()</f>
        <v>271</v>
      </c>
      <c r="B271" s="129" t="str">
        <f t="shared" si="68"/>
        <v/>
      </c>
      <c r="C271" s="129" t="str">
        <f t="shared" si="57"/>
        <v/>
      </c>
      <c r="D271" s="129" t="str">
        <f>IF(C271="","",COUNTIFS(C$11:C271,"&gt;0"))</f>
        <v/>
      </c>
      <c r="E271" s="53"/>
      <c r="F271" s="54"/>
      <c r="G271" s="54"/>
      <c r="H271" s="53"/>
      <c r="I271" s="168"/>
      <c r="J271" s="64"/>
      <c r="K271" s="261"/>
      <c r="L271" s="259">
        <v>0</v>
      </c>
      <c r="M271" s="171" t="str">
        <f>IFERROR(VLOOKUP(J271,Lists!J$4:K$725,2,FALSE),"")</f>
        <v/>
      </c>
      <c r="N271" s="66" t="str">
        <f>IFERROR(VLOOKUP(J271,Lists!J$4:L$725,3,FALSE),"")</f>
        <v/>
      </c>
      <c r="O271" s="67" t="str">
        <f t="shared" si="69"/>
        <v/>
      </c>
      <c r="P271" s="62"/>
      <c r="Q271" s="169"/>
      <c r="R271" s="89"/>
      <c r="S271" s="97"/>
      <c r="T271" s="53"/>
      <c r="U271" s="89"/>
      <c r="V271" s="98"/>
      <c r="W271" s="107"/>
      <c r="X271" s="81" t="str">
        <f>IFERROR(VLOOKUP(I271,Lists!A$4:B$11,2,FALSE),"")</f>
        <v/>
      </c>
      <c r="Y271" s="81" t="str">
        <f>IFERROR(VLOOKUP(#REF!,Lists!A$12:B$45,2,FALSE),"")</f>
        <v/>
      </c>
      <c r="Z271" s="85" t="str">
        <f t="shared" si="58"/>
        <v/>
      </c>
      <c r="AA271" s="95" t="str">
        <f t="shared" si="59"/>
        <v/>
      </c>
      <c r="AB271" s="95" t="str">
        <f>IF(L271&lt;&gt;0,IF(R271="Yes",IF(#REF!="","P",""),""),"")</f>
        <v/>
      </c>
      <c r="AC271" s="95" t="str">
        <f t="shared" si="60"/>
        <v/>
      </c>
      <c r="AD271" s="95" t="str">
        <f t="shared" si="61"/>
        <v/>
      </c>
      <c r="AE271" s="95" t="str">
        <f t="shared" si="62"/>
        <v/>
      </c>
      <c r="BN271" s="69" t="str">
        <f t="shared" si="63"/>
        <v/>
      </c>
      <c r="BO271" s="69" t="str">
        <f t="shared" si="64"/>
        <v/>
      </c>
      <c r="BP271" s="69" t="str">
        <f t="shared" si="65"/>
        <v/>
      </c>
      <c r="BQ271" s="69" t="str">
        <f t="shared" si="66"/>
        <v/>
      </c>
      <c r="BT271" s="69" t="str">
        <f t="shared" si="67"/>
        <v/>
      </c>
      <c r="CX271" s="39" t="str">
        <f t="shared" si="70"/>
        <v/>
      </c>
    </row>
    <row r="272" spans="1:102" ht="20.100000000000001" customHeight="1" x14ac:dyDescent="0.25">
      <c r="A272" s="85">
        <f>ROW()</f>
        <v>272</v>
      </c>
      <c r="B272" s="129" t="str">
        <f t="shared" si="68"/>
        <v/>
      </c>
      <c r="C272" s="129" t="str">
        <f t="shared" si="57"/>
        <v/>
      </c>
      <c r="D272" s="129" t="str">
        <f>IF(C272="","",COUNTIFS(C$11:C272,"&gt;0"))</f>
        <v/>
      </c>
      <c r="E272" s="53"/>
      <c r="F272" s="54"/>
      <c r="G272" s="54"/>
      <c r="H272" s="53"/>
      <c r="I272" s="168"/>
      <c r="J272" s="64"/>
      <c r="K272" s="261"/>
      <c r="L272" s="259">
        <v>0</v>
      </c>
      <c r="M272" s="171" t="str">
        <f>IFERROR(VLOOKUP(J272,Lists!J$4:K$725,2,FALSE),"")</f>
        <v/>
      </c>
      <c r="N272" s="66" t="str">
        <f>IFERROR(VLOOKUP(J272,Lists!J$4:L$725,3,FALSE),"")</f>
        <v/>
      </c>
      <c r="O272" s="67" t="str">
        <f t="shared" si="69"/>
        <v/>
      </c>
      <c r="P272" s="62"/>
      <c r="Q272" s="169"/>
      <c r="R272" s="89"/>
      <c r="S272" s="97"/>
      <c r="T272" s="53"/>
      <c r="U272" s="89"/>
      <c r="V272" s="98"/>
      <c r="W272" s="107"/>
      <c r="X272" s="81" t="str">
        <f>IFERROR(VLOOKUP(I272,Lists!A$4:B$11,2,FALSE),"")</f>
        <v/>
      </c>
      <c r="Y272" s="81" t="str">
        <f>IFERROR(VLOOKUP(#REF!,Lists!A$12:B$45,2,FALSE),"")</f>
        <v/>
      </c>
      <c r="Z272" s="85" t="str">
        <f t="shared" si="58"/>
        <v/>
      </c>
      <c r="AA272" s="95" t="str">
        <f t="shared" si="59"/>
        <v/>
      </c>
      <c r="AB272" s="95" t="str">
        <f>IF(L272&lt;&gt;0,IF(R272="Yes",IF(#REF!="","P",""),""),"")</f>
        <v/>
      </c>
      <c r="AC272" s="95" t="str">
        <f t="shared" si="60"/>
        <v/>
      </c>
      <c r="AD272" s="95" t="str">
        <f t="shared" si="61"/>
        <v/>
      </c>
      <c r="AE272" s="95" t="str">
        <f t="shared" si="62"/>
        <v/>
      </c>
      <c r="BN272" s="69" t="str">
        <f t="shared" si="63"/>
        <v/>
      </c>
      <c r="BO272" s="69" t="str">
        <f t="shared" si="64"/>
        <v/>
      </c>
      <c r="BP272" s="69" t="str">
        <f t="shared" si="65"/>
        <v/>
      </c>
      <c r="BQ272" s="69" t="str">
        <f t="shared" si="66"/>
        <v/>
      </c>
      <c r="BT272" s="69" t="str">
        <f t="shared" si="67"/>
        <v/>
      </c>
      <c r="CX272" s="39" t="str">
        <f t="shared" si="70"/>
        <v/>
      </c>
    </row>
    <row r="273" spans="1:102" ht="20.100000000000001" customHeight="1" x14ac:dyDescent="0.25">
      <c r="A273" s="85">
        <f>ROW()</f>
        <v>273</v>
      </c>
      <c r="B273" s="129" t="str">
        <f t="shared" si="68"/>
        <v/>
      </c>
      <c r="C273" s="129" t="str">
        <f t="shared" si="57"/>
        <v/>
      </c>
      <c r="D273" s="129" t="str">
        <f>IF(C273="","",COUNTIFS(C$11:C273,"&gt;0"))</f>
        <v/>
      </c>
      <c r="E273" s="53"/>
      <c r="F273" s="54"/>
      <c r="G273" s="54"/>
      <c r="H273" s="53"/>
      <c r="I273" s="168"/>
      <c r="J273" s="64"/>
      <c r="K273" s="261"/>
      <c r="L273" s="259">
        <v>0</v>
      </c>
      <c r="M273" s="171" t="str">
        <f>IFERROR(VLOOKUP(J273,Lists!J$4:K$725,2,FALSE),"")</f>
        <v/>
      </c>
      <c r="N273" s="66" t="str">
        <f>IFERROR(VLOOKUP(J273,Lists!J$4:L$725,3,FALSE),"")</f>
        <v/>
      </c>
      <c r="O273" s="67" t="str">
        <f t="shared" si="69"/>
        <v/>
      </c>
      <c r="P273" s="62"/>
      <c r="Q273" s="169"/>
      <c r="R273" s="89"/>
      <c r="S273" s="97"/>
      <c r="T273" s="53"/>
      <c r="U273" s="89"/>
      <c r="V273" s="98"/>
      <c r="W273" s="107"/>
      <c r="X273" s="81" t="str">
        <f>IFERROR(VLOOKUP(I273,Lists!A$4:B$11,2,FALSE),"")</f>
        <v/>
      </c>
      <c r="Y273" s="81" t="str">
        <f>IFERROR(VLOOKUP(#REF!,Lists!A$12:B$45,2,FALSE),"")</f>
        <v/>
      </c>
      <c r="Z273" s="85" t="str">
        <f t="shared" si="58"/>
        <v/>
      </c>
      <c r="AA273" s="95" t="str">
        <f t="shared" si="59"/>
        <v/>
      </c>
      <c r="AB273" s="95" t="str">
        <f>IF(L273&lt;&gt;0,IF(R273="Yes",IF(#REF!="","P",""),""),"")</f>
        <v/>
      </c>
      <c r="AC273" s="95" t="str">
        <f t="shared" si="60"/>
        <v/>
      </c>
      <c r="AD273" s="95" t="str">
        <f t="shared" si="61"/>
        <v/>
      </c>
      <c r="AE273" s="95" t="str">
        <f t="shared" si="62"/>
        <v/>
      </c>
      <c r="BN273" s="69" t="str">
        <f t="shared" si="63"/>
        <v/>
      </c>
      <c r="BO273" s="69" t="str">
        <f t="shared" si="64"/>
        <v/>
      </c>
      <c r="BP273" s="69" t="str">
        <f t="shared" si="65"/>
        <v/>
      </c>
      <c r="BQ273" s="69" t="str">
        <f t="shared" si="66"/>
        <v/>
      </c>
      <c r="BT273" s="69" t="str">
        <f t="shared" si="67"/>
        <v/>
      </c>
      <c r="CX273" s="39" t="str">
        <f t="shared" si="70"/>
        <v/>
      </c>
    </row>
    <row r="274" spans="1:102" ht="20.100000000000001" customHeight="1" x14ac:dyDescent="0.25">
      <c r="A274" s="85">
        <f>ROW()</f>
        <v>274</v>
      </c>
      <c r="B274" s="129" t="str">
        <f t="shared" si="68"/>
        <v/>
      </c>
      <c r="C274" s="129" t="str">
        <f t="shared" si="57"/>
        <v/>
      </c>
      <c r="D274" s="129" t="str">
        <f>IF(C274="","",COUNTIFS(C$11:C274,"&gt;0"))</f>
        <v/>
      </c>
      <c r="E274" s="53"/>
      <c r="F274" s="54"/>
      <c r="G274" s="54"/>
      <c r="H274" s="53"/>
      <c r="I274" s="168"/>
      <c r="J274" s="64"/>
      <c r="K274" s="261"/>
      <c r="L274" s="259">
        <v>0</v>
      </c>
      <c r="M274" s="171" t="str">
        <f>IFERROR(VLOOKUP(J274,Lists!J$4:K$725,2,FALSE),"")</f>
        <v/>
      </c>
      <c r="N274" s="66" t="str">
        <f>IFERROR(VLOOKUP(J274,Lists!J$4:L$725,3,FALSE),"")</f>
        <v/>
      </c>
      <c r="O274" s="67" t="str">
        <f t="shared" si="69"/>
        <v/>
      </c>
      <c r="P274" s="62"/>
      <c r="Q274" s="169"/>
      <c r="R274" s="89"/>
      <c r="S274" s="97"/>
      <c r="T274" s="53"/>
      <c r="U274" s="89"/>
      <c r="V274" s="98"/>
      <c r="W274" s="107"/>
      <c r="X274" s="81" t="str">
        <f>IFERROR(VLOOKUP(I274,Lists!A$4:B$11,2,FALSE),"")</f>
        <v/>
      </c>
      <c r="Y274" s="81" t="str">
        <f>IFERROR(VLOOKUP(#REF!,Lists!A$12:B$45,2,FALSE),"")</f>
        <v/>
      </c>
      <c r="Z274" s="85" t="str">
        <f t="shared" si="58"/>
        <v/>
      </c>
      <c r="AA274" s="95" t="str">
        <f t="shared" si="59"/>
        <v/>
      </c>
      <c r="AB274" s="95" t="str">
        <f>IF(L274&lt;&gt;0,IF(R274="Yes",IF(#REF!="","P",""),""),"")</f>
        <v/>
      </c>
      <c r="AC274" s="95" t="str">
        <f t="shared" si="60"/>
        <v/>
      </c>
      <c r="AD274" s="95" t="str">
        <f t="shared" si="61"/>
        <v/>
      </c>
      <c r="AE274" s="95" t="str">
        <f t="shared" si="62"/>
        <v/>
      </c>
      <c r="BN274" s="69" t="str">
        <f t="shared" si="63"/>
        <v/>
      </c>
      <c r="BO274" s="69" t="str">
        <f t="shared" si="64"/>
        <v/>
      </c>
      <c r="BP274" s="69" t="str">
        <f t="shared" si="65"/>
        <v/>
      </c>
      <c r="BQ274" s="69" t="str">
        <f t="shared" si="66"/>
        <v/>
      </c>
      <c r="BT274" s="69" t="str">
        <f t="shared" si="67"/>
        <v/>
      </c>
      <c r="CX274" s="39" t="str">
        <f t="shared" si="70"/>
        <v/>
      </c>
    </row>
    <row r="275" spans="1:102" ht="20.100000000000001" customHeight="1" x14ac:dyDescent="0.25">
      <c r="A275" s="85">
        <f>ROW()</f>
        <v>275</v>
      </c>
      <c r="B275" s="129" t="str">
        <f t="shared" si="68"/>
        <v/>
      </c>
      <c r="C275" s="129" t="str">
        <f t="shared" si="57"/>
        <v/>
      </c>
      <c r="D275" s="129" t="str">
        <f>IF(C275="","",COUNTIFS(C$11:C275,"&gt;0"))</f>
        <v/>
      </c>
      <c r="E275" s="53"/>
      <c r="F275" s="54"/>
      <c r="G275" s="54"/>
      <c r="H275" s="53"/>
      <c r="I275" s="168"/>
      <c r="J275" s="64"/>
      <c r="K275" s="261"/>
      <c r="L275" s="259">
        <v>0</v>
      </c>
      <c r="M275" s="171" t="str">
        <f>IFERROR(VLOOKUP(J275,Lists!J$4:K$725,2,FALSE),"")</f>
        <v/>
      </c>
      <c r="N275" s="66" t="str">
        <f>IFERROR(VLOOKUP(J275,Lists!J$4:L$725,3,FALSE),"")</f>
        <v/>
      </c>
      <c r="O275" s="67" t="str">
        <f t="shared" si="69"/>
        <v/>
      </c>
      <c r="P275" s="62"/>
      <c r="Q275" s="169"/>
      <c r="R275" s="89"/>
      <c r="S275" s="97"/>
      <c r="T275" s="53"/>
      <c r="U275" s="89"/>
      <c r="V275" s="98"/>
      <c r="W275" s="107"/>
      <c r="X275" s="81" t="str">
        <f>IFERROR(VLOOKUP(I275,Lists!A$4:B$11,2,FALSE),"")</f>
        <v/>
      </c>
      <c r="Y275" s="81" t="str">
        <f>IFERROR(VLOOKUP(#REF!,Lists!A$12:B$45,2,FALSE),"")</f>
        <v/>
      </c>
      <c r="Z275" s="85" t="str">
        <f t="shared" si="58"/>
        <v/>
      </c>
      <c r="AA275" s="95" t="str">
        <f t="shared" si="59"/>
        <v/>
      </c>
      <c r="AB275" s="95" t="str">
        <f>IF(L275&lt;&gt;0,IF(R275="Yes",IF(#REF!="","P",""),""),"")</f>
        <v/>
      </c>
      <c r="AC275" s="95" t="str">
        <f t="shared" si="60"/>
        <v/>
      </c>
      <c r="AD275" s="95" t="str">
        <f t="shared" si="61"/>
        <v/>
      </c>
      <c r="AE275" s="95" t="str">
        <f t="shared" si="62"/>
        <v/>
      </c>
      <c r="BN275" s="69" t="str">
        <f t="shared" si="63"/>
        <v/>
      </c>
      <c r="BO275" s="69" t="str">
        <f t="shared" si="64"/>
        <v/>
      </c>
      <c r="BP275" s="69" t="str">
        <f t="shared" si="65"/>
        <v/>
      </c>
      <c r="BQ275" s="69" t="str">
        <f t="shared" si="66"/>
        <v/>
      </c>
      <c r="BT275" s="69" t="str">
        <f t="shared" si="67"/>
        <v/>
      </c>
      <c r="CX275" s="39" t="str">
        <f t="shared" si="70"/>
        <v/>
      </c>
    </row>
    <row r="276" spans="1:102" ht="20.100000000000001" customHeight="1" x14ac:dyDescent="0.25">
      <c r="A276" s="85">
        <f>ROW()</f>
        <v>276</v>
      </c>
      <c r="B276" s="129" t="str">
        <f t="shared" si="68"/>
        <v/>
      </c>
      <c r="C276" s="129" t="str">
        <f t="shared" si="57"/>
        <v/>
      </c>
      <c r="D276" s="129" t="str">
        <f>IF(C276="","",COUNTIFS(C$11:C276,"&gt;0"))</f>
        <v/>
      </c>
      <c r="E276" s="53"/>
      <c r="F276" s="54"/>
      <c r="G276" s="54"/>
      <c r="H276" s="53"/>
      <c r="I276" s="168"/>
      <c r="J276" s="64"/>
      <c r="K276" s="261"/>
      <c r="L276" s="259">
        <v>0</v>
      </c>
      <c r="M276" s="171" t="str">
        <f>IFERROR(VLOOKUP(J276,Lists!J$4:K$725,2,FALSE),"")</f>
        <v/>
      </c>
      <c r="N276" s="66" t="str">
        <f>IFERROR(VLOOKUP(J276,Lists!J$4:L$725,3,FALSE),"")</f>
        <v/>
      </c>
      <c r="O276" s="67" t="str">
        <f t="shared" si="69"/>
        <v/>
      </c>
      <c r="P276" s="62"/>
      <c r="Q276" s="169"/>
      <c r="R276" s="89"/>
      <c r="S276" s="97"/>
      <c r="T276" s="53"/>
      <c r="U276" s="89"/>
      <c r="V276" s="98"/>
      <c r="W276" s="107"/>
      <c r="X276" s="81" t="str">
        <f>IFERROR(VLOOKUP(I276,Lists!A$4:B$11,2,FALSE),"")</f>
        <v/>
      </c>
      <c r="Y276" s="81" t="str">
        <f>IFERROR(VLOOKUP(#REF!,Lists!A$12:B$45,2,FALSE),"")</f>
        <v/>
      </c>
      <c r="Z276" s="85" t="str">
        <f t="shared" si="58"/>
        <v/>
      </c>
      <c r="AA276" s="95" t="str">
        <f t="shared" si="59"/>
        <v/>
      </c>
      <c r="AB276" s="95" t="str">
        <f>IF(L276&lt;&gt;0,IF(R276="Yes",IF(#REF!="","P",""),""),"")</f>
        <v/>
      </c>
      <c r="AC276" s="95" t="str">
        <f t="shared" si="60"/>
        <v/>
      </c>
      <c r="AD276" s="95" t="str">
        <f t="shared" si="61"/>
        <v/>
      </c>
      <c r="AE276" s="95" t="str">
        <f t="shared" si="62"/>
        <v/>
      </c>
      <c r="BN276" s="69" t="str">
        <f t="shared" si="63"/>
        <v/>
      </c>
      <c r="BO276" s="69" t="str">
        <f t="shared" si="64"/>
        <v/>
      </c>
      <c r="BP276" s="69" t="str">
        <f t="shared" si="65"/>
        <v/>
      </c>
      <c r="BQ276" s="69" t="str">
        <f t="shared" si="66"/>
        <v/>
      </c>
      <c r="BT276" s="69" t="str">
        <f t="shared" si="67"/>
        <v/>
      </c>
      <c r="CX276" s="39" t="str">
        <f t="shared" si="70"/>
        <v/>
      </c>
    </row>
    <row r="277" spans="1:102" ht="20.100000000000001" customHeight="1" x14ac:dyDescent="0.25">
      <c r="A277" s="85">
        <f>ROW()</f>
        <v>277</v>
      </c>
      <c r="B277" s="129" t="str">
        <f t="shared" si="68"/>
        <v/>
      </c>
      <c r="C277" s="129" t="str">
        <f t="shared" si="57"/>
        <v/>
      </c>
      <c r="D277" s="129" t="str">
        <f>IF(C277="","",COUNTIFS(C$11:C277,"&gt;0"))</f>
        <v/>
      </c>
      <c r="E277" s="53"/>
      <c r="F277" s="54"/>
      <c r="G277" s="54"/>
      <c r="H277" s="53"/>
      <c r="I277" s="168"/>
      <c r="J277" s="64"/>
      <c r="K277" s="261"/>
      <c r="L277" s="259">
        <v>0</v>
      </c>
      <c r="M277" s="171" t="str">
        <f>IFERROR(VLOOKUP(J277,Lists!J$4:K$725,2,FALSE),"")</f>
        <v/>
      </c>
      <c r="N277" s="66" t="str">
        <f>IFERROR(VLOOKUP(J277,Lists!J$4:L$725,3,FALSE),"")</f>
        <v/>
      </c>
      <c r="O277" s="67" t="str">
        <f t="shared" si="69"/>
        <v/>
      </c>
      <c r="P277" s="62"/>
      <c r="Q277" s="169"/>
      <c r="R277" s="89"/>
      <c r="S277" s="97"/>
      <c r="T277" s="53"/>
      <c r="U277" s="89"/>
      <c r="V277" s="98"/>
      <c r="W277" s="107"/>
      <c r="X277" s="81" t="str">
        <f>IFERROR(VLOOKUP(I277,Lists!A$4:B$11,2,FALSE),"")</f>
        <v/>
      </c>
      <c r="Y277" s="81" t="str">
        <f>IFERROR(VLOOKUP(#REF!,Lists!A$12:B$45,2,FALSE),"")</f>
        <v/>
      </c>
      <c r="Z277" s="85" t="str">
        <f t="shared" si="58"/>
        <v/>
      </c>
      <c r="AA277" s="95" t="str">
        <f t="shared" si="59"/>
        <v/>
      </c>
      <c r="AB277" s="95" t="str">
        <f>IF(L277&lt;&gt;0,IF(R277="Yes",IF(#REF!="","P",""),""),"")</f>
        <v/>
      </c>
      <c r="AC277" s="95" t="str">
        <f t="shared" si="60"/>
        <v/>
      </c>
      <c r="AD277" s="95" t="str">
        <f t="shared" si="61"/>
        <v/>
      </c>
      <c r="AE277" s="95" t="str">
        <f t="shared" si="62"/>
        <v/>
      </c>
      <c r="BN277" s="69" t="str">
        <f t="shared" si="63"/>
        <v/>
      </c>
      <c r="BO277" s="69" t="str">
        <f t="shared" si="64"/>
        <v/>
      </c>
      <c r="BP277" s="69" t="str">
        <f t="shared" si="65"/>
        <v/>
      </c>
      <c r="BQ277" s="69" t="str">
        <f t="shared" si="66"/>
        <v/>
      </c>
      <c r="BT277" s="69" t="str">
        <f t="shared" si="67"/>
        <v/>
      </c>
      <c r="CX277" s="39" t="str">
        <f t="shared" si="70"/>
        <v/>
      </c>
    </row>
    <row r="278" spans="1:102" ht="20.100000000000001" customHeight="1" x14ac:dyDescent="0.25">
      <c r="A278" s="85">
        <f>ROW()</f>
        <v>278</v>
      </c>
      <c r="B278" s="129" t="str">
        <f t="shared" si="68"/>
        <v/>
      </c>
      <c r="C278" s="129" t="str">
        <f t="shared" si="57"/>
        <v/>
      </c>
      <c r="D278" s="129" t="str">
        <f>IF(C278="","",COUNTIFS(C$11:C278,"&gt;0"))</f>
        <v/>
      </c>
      <c r="E278" s="53"/>
      <c r="F278" s="54"/>
      <c r="G278" s="54"/>
      <c r="H278" s="53"/>
      <c r="I278" s="168"/>
      <c r="J278" s="64"/>
      <c r="K278" s="261"/>
      <c r="L278" s="259">
        <v>0</v>
      </c>
      <c r="M278" s="171" t="str">
        <f>IFERROR(VLOOKUP(J278,Lists!J$4:K$725,2,FALSE),"")</f>
        <v/>
      </c>
      <c r="N278" s="66" t="str">
        <f>IFERROR(VLOOKUP(J278,Lists!J$4:L$725,3,FALSE),"")</f>
        <v/>
      </c>
      <c r="O278" s="67" t="str">
        <f t="shared" si="69"/>
        <v/>
      </c>
      <c r="P278" s="62"/>
      <c r="Q278" s="169"/>
      <c r="R278" s="89"/>
      <c r="S278" s="97"/>
      <c r="T278" s="53"/>
      <c r="U278" s="89"/>
      <c r="V278" s="98"/>
      <c r="W278" s="107"/>
      <c r="X278" s="81" t="str">
        <f>IFERROR(VLOOKUP(I278,Lists!A$4:B$11,2,FALSE),"")</f>
        <v/>
      </c>
      <c r="Y278" s="81" t="str">
        <f>IFERROR(VLOOKUP(#REF!,Lists!A$12:B$45,2,FALSE),"")</f>
        <v/>
      </c>
      <c r="Z278" s="85" t="str">
        <f t="shared" si="58"/>
        <v/>
      </c>
      <c r="AA278" s="95" t="str">
        <f t="shared" si="59"/>
        <v/>
      </c>
      <c r="AB278" s="95" t="str">
        <f>IF(L278&lt;&gt;0,IF(R278="Yes",IF(#REF!="","P",""),""),"")</f>
        <v/>
      </c>
      <c r="AC278" s="95" t="str">
        <f t="shared" si="60"/>
        <v/>
      </c>
      <c r="AD278" s="95" t="str">
        <f t="shared" si="61"/>
        <v/>
      </c>
      <c r="AE278" s="95" t="str">
        <f t="shared" si="62"/>
        <v/>
      </c>
      <c r="BN278" s="69" t="str">
        <f t="shared" si="63"/>
        <v/>
      </c>
      <c r="BO278" s="69" t="str">
        <f t="shared" si="64"/>
        <v/>
      </c>
      <c r="BP278" s="69" t="str">
        <f t="shared" si="65"/>
        <v/>
      </c>
      <c r="BQ278" s="69" t="str">
        <f t="shared" si="66"/>
        <v/>
      </c>
      <c r="BT278" s="69" t="str">
        <f t="shared" si="67"/>
        <v/>
      </c>
      <c r="CX278" s="39" t="str">
        <f t="shared" si="70"/>
        <v/>
      </c>
    </row>
    <row r="279" spans="1:102" ht="20.100000000000001" customHeight="1" x14ac:dyDescent="0.25">
      <c r="A279" s="85">
        <f>ROW()</f>
        <v>279</v>
      </c>
      <c r="B279" s="129" t="str">
        <f t="shared" si="68"/>
        <v/>
      </c>
      <c r="C279" s="129" t="str">
        <f t="shared" si="57"/>
        <v/>
      </c>
      <c r="D279" s="129" t="str">
        <f>IF(C279="","",COUNTIFS(C$11:C279,"&gt;0"))</f>
        <v/>
      </c>
      <c r="E279" s="53"/>
      <c r="F279" s="54"/>
      <c r="G279" s="54"/>
      <c r="H279" s="53"/>
      <c r="I279" s="168"/>
      <c r="J279" s="64"/>
      <c r="K279" s="261"/>
      <c r="L279" s="259">
        <v>0</v>
      </c>
      <c r="M279" s="171" t="str">
        <f>IFERROR(VLOOKUP(J279,Lists!J$4:K$725,2,FALSE),"")</f>
        <v/>
      </c>
      <c r="N279" s="66" t="str">
        <f>IFERROR(VLOOKUP(J279,Lists!J$4:L$725,3,FALSE),"")</f>
        <v/>
      </c>
      <c r="O279" s="67" t="str">
        <f t="shared" si="69"/>
        <v/>
      </c>
      <c r="P279" s="62"/>
      <c r="Q279" s="169"/>
      <c r="R279" s="89"/>
      <c r="S279" s="97"/>
      <c r="T279" s="53"/>
      <c r="U279" s="89"/>
      <c r="V279" s="98"/>
      <c r="W279" s="107"/>
      <c r="X279" s="81" t="str">
        <f>IFERROR(VLOOKUP(I279,Lists!A$4:B$11,2,FALSE),"")</f>
        <v/>
      </c>
      <c r="Y279" s="81" t="str">
        <f>IFERROR(VLOOKUP(#REF!,Lists!A$12:B$45,2,FALSE),"")</f>
        <v/>
      </c>
      <c r="Z279" s="85" t="str">
        <f t="shared" si="58"/>
        <v/>
      </c>
      <c r="AA279" s="95" t="str">
        <f t="shared" si="59"/>
        <v/>
      </c>
      <c r="AB279" s="95" t="str">
        <f>IF(L279&lt;&gt;0,IF(R279="Yes",IF(#REF!="","P",""),""),"")</f>
        <v/>
      </c>
      <c r="AC279" s="95" t="str">
        <f t="shared" si="60"/>
        <v/>
      </c>
      <c r="AD279" s="95" t="str">
        <f t="shared" si="61"/>
        <v/>
      </c>
      <c r="AE279" s="95" t="str">
        <f t="shared" si="62"/>
        <v/>
      </c>
      <c r="BN279" s="69" t="str">
        <f t="shared" si="63"/>
        <v/>
      </c>
      <c r="BO279" s="69" t="str">
        <f t="shared" si="64"/>
        <v/>
      </c>
      <c r="BP279" s="69" t="str">
        <f t="shared" si="65"/>
        <v/>
      </c>
      <c r="BQ279" s="69" t="str">
        <f t="shared" si="66"/>
        <v/>
      </c>
      <c r="BT279" s="69" t="str">
        <f t="shared" si="67"/>
        <v/>
      </c>
      <c r="CX279" s="39" t="str">
        <f t="shared" si="70"/>
        <v/>
      </c>
    </row>
    <row r="280" spans="1:102" ht="20.100000000000001" customHeight="1" x14ac:dyDescent="0.25">
      <c r="A280" s="85">
        <f>ROW()</f>
        <v>280</v>
      </c>
      <c r="B280" s="129" t="str">
        <f t="shared" si="68"/>
        <v/>
      </c>
      <c r="C280" s="129" t="str">
        <f t="shared" si="57"/>
        <v/>
      </c>
      <c r="D280" s="129" t="str">
        <f>IF(C280="","",COUNTIFS(C$11:C280,"&gt;0"))</f>
        <v/>
      </c>
      <c r="E280" s="53"/>
      <c r="F280" s="54"/>
      <c r="G280" s="54"/>
      <c r="H280" s="53"/>
      <c r="I280" s="168"/>
      <c r="J280" s="64"/>
      <c r="K280" s="261"/>
      <c r="L280" s="259">
        <v>0</v>
      </c>
      <c r="M280" s="171" t="str">
        <f>IFERROR(VLOOKUP(J280,Lists!J$4:K$725,2,FALSE),"")</f>
        <v/>
      </c>
      <c r="N280" s="66" t="str">
        <f>IFERROR(VLOOKUP(J280,Lists!J$4:L$725,3,FALSE),"")</f>
        <v/>
      </c>
      <c r="O280" s="67" t="str">
        <f t="shared" si="69"/>
        <v/>
      </c>
      <c r="P280" s="62"/>
      <c r="Q280" s="169"/>
      <c r="R280" s="89"/>
      <c r="S280" s="97"/>
      <c r="T280" s="53"/>
      <c r="U280" s="89"/>
      <c r="V280" s="98"/>
      <c r="W280" s="107"/>
      <c r="X280" s="81" t="str">
        <f>IFERROR(VLOOKUP(I280,Lists!A$4:B$11,2,FALSE),"")</f>
        <v/>
      </c>
      <c r="Y280" s="81" t="str">
        <f>IFERROR(VLOOKUP(#REF!,Lists!A$12:B$45,2,FALSE),"")</f>
        <v/>
      </c>
      <c r="Z280" s="85" t="str">
        <f t="shared" si="58"/>
        <v/>
      </c>
      <c r="AA280" s="95" t="str">
        <f t="shared" si="59"/>
        <v/>
      </c>
      <c r="AB280" s="95" t="str">
        <f>IF(L280&lt;&gt;0,IF(R280="Yes",IF(#REF!="","P",""),""),"")</f>
        <v/>
      </c>
      <c r="AC280" s="95" t="str">
        <f t="shared" si="60"/>
        <v/>
      </c>
      <c r="AD280" s="95" t="str">
        <f t="shared" si="61"/>
        <v/>
      </c>
      <c r="AE280" s="95" t="str">
        <f t="shared" si="62"/>
        <v/>
      </c>
      <c r="BN280" s="69" t="str">
        <f t="shared" si="63"/>
        <v/>
      </c>
      <c r="BO280" s="69" t="str">
        <f t="shared" si="64"/>
        <v/>
      </c>
      <c r="BP280" s="69" t="str">
        <f t="shared" si="65"/>
        <v/>
      </c>
      <c r="BQ280" s="69" t="str">
        <f t="shared" si="66"/>
        <v/>
      </c>
      <c r="BT280" s="69" t="str">
        <f t="shared" si="67"/>
        <v/>
      </c>
      <c r="CX280" s="39" t="str">
        <f t="shared" si="70"/>
        <v/>
      </c>
    </row>
    <row r="281" spans="1:102" ht="20.100000000000001" customHeight="1" x14ac:dyDescent="0.25">
      <c r="A281" s="85">
        <f>ROW()</f>
        <v>281</v>
      </c>
      <c r="B281" s="129" t="str">
        <f t="shared" si="68"/>
        <v/>
      </c>
      <c r="C281" s="129" t="str">
        <f t="shared" si="57"/>
        <v/>
      </c>
      <c r="D281" s="129" t="str">
        <f>IF(C281="","",COUNTIFS(C$11:C281,"&gt;0"))</f>
        <v/>
      </c>
      <c r="E281" s="53"/>
      <c r="F281" s="54"/>
      <c r="G281" s="54"/>
      <c r="H281" s="53"/>
      <c r="I281" s="168"/>
      <c r="J281" s="64"/>
      <c r="K281" s="261"/>
      <c r="L281" s="259">
        <v>0</v>
      </c>
      <c r="M281" s="171" t="str">
        <f>IFERROR(VLOOKUP(J281,Lists!J$4:K$725,2,FALSE),"")</f>
        <v/>
      </c>
      <c r="N281" s="66" t="str">
        <f>IFERROR(VLOOKUP(J281,Lists!J$4:L$725,3,FALSE),"")</f>
        <v/>
      </c>
      <c r="O281" s="67" t="str">
        <f t="shared" si="69"/>
        <v/>
      </c>
      <c r="P281" s="62"/>
      <c r="Q281" s="169"/>
      <c r="R281" s="89"/>
      <c r="S281" s="97"/>
      <c r="T281" s="53"/>
      <c r="U281" s="89"/>
      <c r="V281" s="98"/>
      <c r="W281" s="107"/>
      <c r="X281" s="81" t="str">
        <f>IFERROR(VLOOKUP(I281,Lists!A$4:B$11,2,FALSE),"")</f>
        <v/>
      </c>
      <c r="Y281" s="81" t="str">
        <f>IFERROR(VLOOKUP(#REF!,Lists!A$12:B$45,2,FALSE),"")</f>
        <v/>
      </c>
      <c r="Z281" s="85" t="str">
        <f t="shared" si="58"/>
        <v/>
      </c>
      <c r="AA281" s="95" t="str">
        <f t="shared" si="59"/>
        <v/>
      </c>
      <c r="AB281" s="95" t="str">
        <f>IF(L281&lt;&gt;0,IF(R281="Yes",IF(#REF!="","P",""),""),"")</f>
        <v/>
      </c>
      <c r="AC281" s="95" t="str">
        <f t="shared" si="60"/>
        <v/>
      </c>
      <c r="AD281" s="95" t="str">
        <f t="shared" si="61"/>
        <v/>
      </c>
      <c r="AE281" s="95" t="str">
        <f t="shared" si="62"/>
        <v/>
      </c>
      <c r="BN281" s="69" t="str">
        <f t="shared" si="63"/>
        <v/>
      </c>
      <c r="BO281" s="69" t="str">
        <f t="shared" si="64"/>
        <v/>
      </c>
      <c r="BP281" s="69" t="str">
        <f t="shared" si="65"/>
        <v/>
      </c>
      <c r="BQ281" s="69" t="str">
        <f t="shared" si="66"/>
        <v/>
      </c>
      <c r="BT281" s="69" t="str">
        <f t="shared" si="67"/>
        <v/>
      </c>
      <c r="CX281" s="39" t="str">
        <f t="shared" si="70"/>
        <v/>
      </c>
    </row>
    <row r="282" spans="1:102" ht="20.100000000000001" customHeight="1" x14ac:dyDescent="0.25">
      <c r="A282" s="85">
        <f>ROW()</f>
        <v>282</v>
      </c>
      <c r="B282" s="129" t="str">
        <f t="shared" si="68"/>
        <v/>
      </c>
      <c r="C282" s="129" t="str">
        <f t="shared" si="57"/>
        <v/>
      </c>
      <c r="D282" s="129" t="str">
        <f>IF(C282="","",COUNTIFS(C$11:C282,"&gt;0"))</f>
        <v/>
      </c>
      <c r="E282" s="53"/>
      <c r="F282" s="54"/>
      <c r="G282" s="54"/>
      <c r="H282" s="53"/>
      <c r="I282" s="168"/>
      <c r="J282" s="64"/>
      <c r="K282" s="261"/>
      <c r="L282" s="259">
        <v>0</v>
      </c>
      <c r="M282" s="171" t="str">
        <f>IFERROR(VLOOKUP(J282,Lists!J$4:K$725,2,FALSE),"")</f>
        <v/>
      </c>
      <c r="N282" s="66" t="str">
        <f>IFERROR(VLOOKUP(J282,Lists!J$4:L$725,3,FALSE),"")</f>
        <v/>
      </c>
      <c r="O282" s="67" t="str">
        <f t="shared" si="69"/>
        <v/>
      </c>
      <c r="P282" s="62"/>
      <c r="Q282" s="169"/>
      <c r="R282" s="89"/>
      <c r="S282" s="97"/>
      <c r="T282" s="53"/>
      <c r="U282" s="89"/>
      <c r="V282" s="98"/>
      <c r="W282" s="107"/>
      <c r="X282" s="81" t="str">
        <f>IFERROR(VLOOKUP(I282,Lists!A$4:B$11,2,FALSE),"")</f>
        <v/>
      </c>
      <c r="Y282" s="81" t="str">
        <f>IFERROR(VLOOKUP(#REF!,Lists!A$12:B$45,2,FALSE),"")</f>
        <v/>
      </c>
      <c r="Z282" s="85" t="str">
        <f t="shared" si="58"/>
        <v/>
      </c>
      <c r="AA282" s="95" t="str">
        <f t="shared" si="59"/>
        <v/>
      </c>
      <c r="AB282" s="95" t="str">
        <f>IF(L282&lt;&gt;0,IF(R282="Yes",IF(#REF!="","P",""),""),"")</f>
        <v/>
      </c>
      <c r="AC282" s="95" t="str">
        <f t="shared" si="60"/>
        <v/>
      </c>
      <c r="AD282" s="95" t="str">
        <f t="shared" si="61"/>
        <v/>
      </c>
      <c r="AE282" s="95" t="str">
        <f t="shared" si="62"/>
        <v/>
      </c>
      <c r="BN282" s="69" t="str">
        <f t="shared" si="63"/>
        <v/>
      </c>
      <c r="BO282" s="69" t="str">
        <f t="shared" si="64"/>
        <v/>
      </c>
      <c r="BP282" s="69" t="str">
        <f t="shared" si="65"/>
        <v/>
      </c>
      <c r="BQ282" s="69" t="str">
        <f t="shared" si="66"/>
        <v/>
      </c>
      <c r="BT282" s="69" t="str">
        <f t="shared" si="67"/>
        <v/>
      </c>
      <c r="CX282" s="39" t="str">
        <f t="shared" si="70"/>
        <v/>
      </c>
    </row>
    <row r="283" spans="1:102" ht="20.100000000000001" customHeight="1" x14ac:dyDescent="0.25">
      <c r="A283" s="85">
        <f>ROW()</f>
        <v>283</v>
      </c>
      <c r="B283" s="129" t="str">
        <f t="shared" si="68"/>
        <v/>
      </c>
      <c r="C283" s="129" t="str">
        <f t="shared" si="57"/>
        <v/>
      </c>
      <c r="D283" s="129" t="str">
        <f>IF(C283="","",COUNTIFS(C$11:C283,"&gt;0"))</f>
        <v/>
      </c>
      <c r="E283" s="53"/>
      <c r="F283" s="54"/>
      <c r="G283" s="54"/>
      <c r="H283" s="53"/>
      <c r="I283" s="168"/>
      <c r="J283" s="64"/>
      <c r="K283" s="261"/>
      <c r="L283" s="259">
        <v>0</v>
      </c>
      <c r="M283" s="171" t="str">
        <f>IFERROR(VLOOKUP(J283,Lists!J$4:K$725,2,FALSE),"")</f>
        <v/>
      </c>
      <c r="N283" s="66" t="str">
        <f>IFERROR(VLOOKUP(J283,Lists!J$4:L$725,3,FALSE),"")</f>
        <v/>
      </c>
      <c r="O283" s="67" t="str">
        <f t="shared" si="69"/>
        <v/>
      </c>
      <c r="P283" s="62"/>
      <c r="Q283" s="169"/>
      <c r="R283" s="89"/>
      <c r="S283" s="97"/>
      <c r="T283" s="53"/>
      <c r="U283" s="89"/>
      <c r="V283" s="98"/>
      <c r="W283" s="107"/>
      <c r="X283" s="81" t="str">
        <f>IFERROR(VLOOKUP(I283,Lists!A$4:B$11,2,FALSE),"")</f>
        <v/>
      </c>
      <c r="Y283" s="81" t="str">
        <f>IFERROR(VLOOKUP(#REF!,Lists!A$12:B$45,2,FALSE),"")</f>
        <v/>
      </c>
      <c r="Z283" s="85" t="str">
        <f t="shared" si="58"/>
        <v/>
      </c>
      <c r="AA283" s="95" t="str">
        <f t="shared" si="59"/>
        <v/>
      </c>
      <c r="AB283" s="95" t="str">
        <f>IF(L283&lt;&gt;0,IF(R283="Yes",IF(#REF!="","P",""),""),"")</f>
        <v/>
      </c>
      <c r="AC283" s="95" t="str">
        <f t="shared" si="60"/>
        <v/>
      </c>
      <c r="AD283" s="95" t="str">
        <f t="shared" si="61"/>
        <v/>
      </c>
      <c r="AE283" s="95" t="str">
        <f t="shared" si="62"/>
        <v/>
      </c>
      <c r="BN283" s="69" t="str">
        <f t="shared" si="63"/>
        <v/>
      </c>
      <c r="BO283" s="69" t="str">
        <f t="shared" si="64"/>
        <v/>
      </c>
      <c r="BP283" s="69" t="str">
        <f t="shared" si="65"/>
        <v/>
      </c>
      <c r="BQ283" s="69" t="str">
        <f t="shared" si="66"/>
        <v/>
      </c>
      <c r="BT283" s="69" t="str">
        <f t="shared" si="67"/>
        <v/>
      </c>
      <c r="CX283" s="39" t="str">
        <f t="shared" si="70"/>
        <v/>
      </c>
    </row>
    <row r="284" spans="1:102" ht="20.100000000000001" customHeight="1" x14ac:dyDescent="0.25">
      <c r="A284" s="85">
        <f>ROW()</f>
        <v>284</v>
      </c>
      <c r="B284" s="129" t="str">
        <f t="shared" si="68"/>
        <v/>
      </c>
      <c r="C284" s="129" t="str">
        <f t="shared" si="57"/>
        <v/>
      </c>
      <c r="D284" s="129" t="str">
        <f>IF(C284="","",COUNTIFS(C$11:C284,"&gt;0"))</f>
        <v/>
      </c>
      <c r="E284" s="53"/>
      <c r="F284" s="54"/>
      <c r="G284" s="54"/>
      <c r="H284" s="53"/>
      <c r="I284" s="168"/>
      <c r="J284" s="64"/>
      <c r="K284" s="261"/>
      <c r="L284" s="259">
        <v>0</v>
      </c>
      <c r="M284" s="171" t="str">
        <f>IFERROR(VLOOKUP(J284,Lists!J$4:K$725,2,FALSE),"")</f>
        <v/>
      </c>
      <c r="N284" s="66" t="str">
        <f>IFERROR(VLOOKUP(J284,Lists!J$4:L$725,3,FALSE),"")</f>
        <v/>
      </c>
      <c r="O284" s="67" t="str">
        <f t="shared" si="69"/>
        <v/>
      </c>
      <c r="P284" s="62"/>
      <c r="Q284" s="169"/>
      <c r="R284" s="89"/>
      <c r="S284" s="97"/>
      <c r="T284" s="53"/>
      <c r="U284" s="89"/>
      <c r="V284" s="98"/>
      <c r="W284" s="107"/>
      <c r="X284" s="81" t="str">
        <f>IFERROR(VLOOKUP(I284,Lists!A$4:B$11,2,FALSE),"")</f>
        <v/>
      </c>
      <c r="Y284" s="81" t="str">
        <f>IFERROR(VLOOKUP(#REF!,Lists!A$12:B$45,2,FALSE),"")</f>
        <v/>
      </c>
      <c r="Z284" s="85" t="str">
        <f t="shared" si="58"/>
        <v/>
      </c>
      <c r="AA284" s="95" t="str">
        <f t="shared" si="59"/>
        <v/>
      </c>
      <c r="AB284" s="95" t="str">
        <f>IF(L284&lt;&gt;0,IF(R284="Yes",IF(#REF!="","P",""),""),"")</f>
        <v/>
      </c>
      <c r="AC284" s="95" t="str">
        <f t="shared" si="60"/>
        <v/>
      </c>
      <c r="AD284" s="95" t="str">
        <f t="shared" si="61"/>
        <v/>
      </c>
      <c r="AE284" s="95" t="str">
        <f t="shared" si="62"/>
        <v/>
      </c>
      <c r="BN284" s="69" t="str">
        <f t="shared" si="63"/>
        <v/>
      </c>
      <c r="BO284" s="69" t="str">
        <f t="shared" si="64"/>
        <v/>
      </c>
      <c r="BP284" s="69" t="str">
        <f t="shared" si="65"/>
        <v/>
      </c>
      <c r="BQ284" s="69" t="str">
        <f t="shared" si="66"/>
        <v/>
      </c>
      <c r="BT284" s="69" t="str">
        <f t="shared" si="67"/>
        <v/>
      </c>
      <c r="CX284" s="39" t="str">
        <f t="shared" si="70"/>
        <v/>
      </c>
    </row>
    <row r="285" spans="1:102" ht="20.100000000000001" customHeight="1" x14ac:dyDescent="0.25">
      <c r="A285" s="85">
        <f>ROW()</f>
        <v>285</v>
      </c>
      <c r="B285" s="129" t="str">
        <f t="shared" si="68"/>
        <v/>
      </c>
      <c r="C285" s="129" t="str">
        <f t="shared" si="57"/>
        <v/>
      </c>
      <c r="D285" s="129" t="str">
        <f>IF(C285="","",COUNTIFS(C$11:C285,"&gt;0"))</f>
        <v/>
      </c>
      <c r="E285" s="53"/>
      <c r="F285" s="54"/>
      <c r="G285" s="54"/>
      <c r="H285" s="53"/>
      <c r="I285" s="168"/>
      <c r="J285" s="64"/>
      <c r="K285" s="261"/>
      <c r="L285" s="259">
        <v>0</v>
      </c>
      <c r="M285" s="171" t="str">
        <f>IFERROR(VLOOKUP(J285,Lists!J$4:K$725,2,FALSE),"")</f>
        <v/>
      </c>
      <c r="N285" s="66" t="str">
        <f>IFERROR(VLOOKUP(J285,Lists!J$4:L$725,3,FALSE),"")</f>
        <v/>
      </c>
      <c r="O285" s="67" t="str">
        <f t="shared" si="69"/>
        <v/>
      </c>
      <c r="P285" s="62"/>
      <c r="Q285" s="169"/>
      <c r="R285" s="89"/>
      <c r="S285" s="97"/>
      <c r="T285" s="53"/>
      <c r="U285" s="89"/>
      <c r="V285" s="98"/>
      <c r="W285" s="107"/>
      <c r="X285" s="81" t="str">
        <f>IFERROR(VLOOKUP(I285,Lists!A$4:B$11,2,FALSE),"")</f>
        <v/>
      </c>
      <c r="Y285" s="81" t="str">
        <f>IFERROR(VLOOKUP(#REF!,Lists!A$12:B$45,2,FALSE),"")</f>
        <v/>
      </c>
      <c r="Z285" s="85" t="str">
        <f t="shared" si="58"/>
        <v/>
      </c>
      <c r="AA285" s="95" t="str">
        <f t="shared" si="59"/>
        <v/>
      </c>
      <c r="AB285" s="95" t="str">
        <f>IF(L285&lt;&gt;0,IF(R285="Yes",IF(#REF!="","P",""),""),"")</f>
        <v/>
      </c>
      <c r="AC285" s="95" t="str">
        <f t="shared" si="60"/>
        <v/>
      </c>
      <c r="AD285" s="95" t="str">
        <f t="shared" si="61"/>
        <v/>
      </c>
      <c r="AE285" s="95" t="str">
        <f t="shared" si="62"/>
        <v/>
      </c>
      <c r="BN285" s="69" t="str">
        <f t="shared" si="63"/>
        <v/>
      </c>
      <c r="BO285" s="69" t="str">
        <f t="shared" si="64"/>
        <v/>
      </c>
      <c r="BP285" s="69" t="str">
        <f t="shared" si="65"/>
        <v/>
      </c>
      <c r="BQ285" s="69" t="str">
        <f t="shared" si="66"/>
        <v/>
      </c>
      <c r="BT285" s="69" t="str">
        <f t="shared" si="67"/>
        <v/>
      </c>
      <c r="CX285" s="39" t="str">
        <f t="shared" si="70"/>
        <v/>
      </c>
    </row>
    <row r="286" spans="1:102" ht="20.100000000000001" customHeight="1" x14ac:dyDescent="0.25">
      <c r="A286" s="85">
        <f>ROW()</f>
        <v>286</v>
      </c>
      <c r="B286" s="129" t="str">
        <f t="shared" si="68"/>
        <v/>
      </c>
      <c r="C286" s="129" t="str">
        <f t="shared" si="57"/>
        <v/>
      </c>
      <c r="D286" s="129" t="str">
        <f>IF(C286="","",COUNTIFS(C$11:C286,"&gt;0"))</f>
        <v/>
      </c>
      <c r="E286" s="53"/>
      <c r="F286" s="54"/>
      <c r="G286" s="54"/>
      <c r="H286" s="53"/>
      <c r="I286" s="168"/>
      <c r="J286" s="64"/>
      <c r="K286" s="261"/>
      <c r="L286" s="259">
        <v>0</v>
      </c>
      <c r="M286" s="171" t="str">
        <f>IFERROR(VLOOKUP(J286,Lists!J$4:K$725,2,FALSE),"")</f>
        <v/>
      </c>
      <c r="N286" s="66" t="str">
        <f>IFERROR(VLOOKUP(J286,Lists!J$4:L$725,3,FALSE),"")</f>
        <v/>
      </c>
      <c r="O286" s="67" t="str">
        <f t="shared" si="69"/>
        <v/>
      </c>
      <c r="P286" s="62"/>
      <c r="Q286" s="169"/>
      <c r="R286" s="89"/>
      <c r="S286" s="97"/>
      <c r="T286" s="53"/>
      <c r="U286" s="89"/>
      <c r="V286" s="98"/>
      <c r="W286" s="107"/>
      <c r="X286" s="81" t="str">
        <f>IFERROR(VLOOKUP(I286,Lists!A$4:B$11,2,FALSE),"")</f>
        <v/>
      </c>
      <c r="Y286" s="81" t="str">
        <f>IFERROR(VLOOKUP(#REF!,Lists!A$12:B$45,2,FALSE),"")</f>
        <v/>
      </c>
      <c r="Z286" s="85" t="str">
        <f t="shared" si="58"/>
        <v/>
      </c>
      <c r="AA286" s="95" t="str">
        <f t="shared" si="59"/>
        <v/>
      </c>
      <c r="AB286" s="95" t="str">
        <f>IF(L286&lt;&gt;0,IF(R286="Yes",IF(#REF!="","P",""),""),"")</f>
        <v/>
      </c>
      <c r="AC286" s="95" t="str">
        <f t="shared" si="60"/>
        <v/>
      </c>
      <c r="AD286" s="95" t="str">
        <f t="shared" si="61"/>
        <v/>
      </c>
      <c r="AE286" s="95" t="str">
        <f t="shared" si="62"/>
        <v/>
      </c>
      <c r="BN286" s="69" t="str">
        <f t="shared" si="63"/>
        <v/>
      </c>
      <c r="BO286" s="69" t="str">
        <f t="shared" si="64"/>
        <v/>
      </c>
      <c r="BP286" s="69" t="str">
        <f t="shared" si="65"/>
        <v/>
      </c>
      <c r="BQ286" s="69" t="str">
        <f t="shared" si="66"/>
        <v/>
      </c>
      <c r="BT286" s="69" t="str">
        <f t="shared" si="67"/>
        <v/>
      </c>
      <c r="CX286" s="39" t="str">
        <f t="shared" si="70"/>
        <v/>
      </c>
    </row>
    <row r="287" spans="1:102" ht="20.100000000000001" customHeight="1" x14ac:dyDescent="0.25">
      <c r="A287" s="85">
        <f>ROW()</f>
        <v>287</v>
      </c>
      <c r="B287" s="129" t="str">
        <f t="shared" si="68"/>
        <v/>
      </c>
      <c r="C287" s="129" t="str">
        <f t="shared" si="57"/>
        <v/>
      </c>
      <c r="D287" s="129" t="str">
        <f>IF(C287="","",COUNTIFS(C$11:C287,"&gt;0"))</f>
        <v/>
      </c>
      <c r="E287" s="53"/>
      <c r="F287" s="54"/>
      <c r="G287" s="54"/>
      <c r="H287" s="53"/>
      <c r="I287" s="168"/>
      <c r="J287" s="64"/>
      <c r="K287" s="261"/>
      <c r="L287" s="259">
        <v>0</v>
      </c>
      <c r="M287" s="171" t="str">
        <f>IFERROR(VLOOKUP(J287,Lists!J$4:K$725,2,FALSE),"")</f>
        <v/>
      </c>
      <c r="N287" s="66" t="str">
        <f>IFERROR(VLOOKUP(J287,Lists!J$4:L$725,3,FALSE),"")</f>
        <v/>
      </c>
      <c r="O287" s="67" t="str">
        <f t="shared" si="69"/>
        <v/>
      </c>
      <c r="P287" s="62"/>
      <c r="Q287" s="169"/>
      <c r="R287" s="89"/>
      <c r="S287" s="97"/>
      <c r="T287" s="53"/>
      <c r="U287" s="89"/>
      <c r="V287" s="98"/>
      <c r="W287" s="107"/>
      <c r="X287" s="81" t="str">
        <f>IFERROR(VLOOKUP(I287,Lists!A$4:B$11,2,FALSE),"")</f>
        <v/>
      </c>
      <c r="Y287" s="81" t="str">
        <f>IFERROR(VLOOKUP(#REF!,Lists!A$12:B$45,2,FALSE),"")</f>
        <v/>
      </c>
      <c r="Z287" s="85" t="str">
        <f t="shared" si="58"/>
        <v/>
      </c>
      <c r="AA287" s="95" t="str">
        <f t="shared" si="59"/>
        <v/>
      </c>
      <c r="AB287" s="95" t="str">
        <f>IF(L287&lt;&gt;0,IF(R287="Yes",IF(#REF!="","P",""),""),"")</f>
        <v/>
      </c>
      <c r="AC287" s="95" t="str">
        <f t="shared" si="60"/>
        <v/>
      </c>
      <c r="AD287" s="95" t="str">
        <f t="shared" si="61"/>
        <v/>
      </c>
      <c r="AE287" s="95" t="str">
        <f t="shared" si="62"/>
        <v/>
      </c>
      <c r="BN287" s="69" t="str">
        <f t="shared" si="63"/>
        <v/>
      </c>
      <c r="BO287" s="69" t="str">
        <f t="shared" si="64"/>
        <v/>
      </c>
      <c r="BP287" s="69" t="str">
        <f t="shared" si="65"/>
        <v/>
      </c>
      <c r="BQ287" s="69" t="str">
        <f t="shared" si="66"/>
        <v/>
      </c>
      <c r="BT287" s="69" t="str">
        <f t="shared" si="67"/>
        <v/>
      </c>
      <c r="CX287" s="39" t="str">
        <f t="shared" si="70"/>
        <v/>
      </c>
    </row>
    <row r="288" spans="1:102" ht="20.100000000000001" customHeight="1" x14ac:dyDescent="0.25">
      <c r="A288" s="85">
        <f>ROW()</f>
        <v>288</v>
      </c>
      <c r="B288" s="129" t="str">
        <f t="shared" si="68"/>
        <v/>
      </c>
      <c r="C288" s="129" t="str">
        <f t="shared" si="57"/>
        <v/>
      </c>
      <c r="D288" s="129" t="str">
        <f>IF(C288="","",COUNTIFS(C$11:C288,"&gt;0"))</f>
        <v/>
      </c>
      <c r="E288" s="53"/>
      <c r="F288" s="54"/>
      <c r="G288" s="54"/>
      <c r="H288" s="53"/>
      <c r="I288" s="168"/>
      <c r="J288" s="64"/>
      <c r="K288" s="261"/>
      <c r="L288" s="259">
        <v>0</v>
      </c>
      <c r="M288" s="171" t="str">
        <f>IFERROR(VLOOKUP(J288,Lists!J$4:K$725,2,FALSE),"")</f>
        <v/>
      </c>
      <c r="N288" s="66" t="str">
        <f>IFERROR(VLOOKUP(J288,Lists!J$4:L$725,3,FALSE),"")</f>
        <v/>
      </c>
      <c r="O288" s="67" t="str">
        <f t="shared" si="69"/>
        <v/>
      </c>
      <c r="P288" s="62"/>
      <c r="Q288" s="169"/>
      <c r="R288" s="89"/>
      <c r="S288" s="97"/>
      <c r="T288" s="53"/>
      <c r="U288" s="89"/>
      <c r="V288" s="98"/>
      <c r="W288" s="107"/>
      <c r="X288" s="81" t="str">
        <f>IFERROR(VLOOKUP(I288,Lists!A$4:B$11,2,FALSE),"")</f>
        <v/>
      </c>
      <c r="Y288" s="81" t="str">
        <f>IFERROR(VLOOKUP(#REF!,Lists!A$12:B$45,2,FALSE),"")</f>
        <v/>
      </c>
      <c r="Z288" s="85" t="str">
        <f t="shared" si="58"/>
        <v/>
      </c>
      <c r="AA288" s="95" t="str">
        <f t="shared" si="59"/>
        <v/>
      </c>
      <c r="AB288" s="95" t="str">
        <f>IF(L288&lt;&gt;0,IF(R288="Yes",IF(#REF!="","P",""),""),"")</f>
        <v/>
      </c>
      <c r="AC288" s="95" t="str">
        <f t="shared" si="60"/>
        <v/>
      </c>
      <c r="AD288" s="95" t="str">
        <f t="shared" si="61"/>
        <v/>
      </c>
      <c r="AE288" s="95" t="str">
        <f t="shared" si="62"/>
        <v/>
      </c>
      <c r="BN288" s="69" t="str">
        <f t="shared" si="63"/>
        <v/>
      </c>
      <c r="BO288" s="69" t="str">
        <f t="shared" si="64"/>
        <v/>
      </c>
      <c r="BP288" s="69" t="str">
        <f t="shared" si="65"/>
        <v/>
      </c>
      <c r="BQ288" s="69" t="str">
        <f t="shared" si="66"/>
        <v/>
      </c>
      <c r="BT288" s="69" t="str">
        <f t="shared" si="67"/>
        <v/>
      </c>
      <c r="CX288" s="39" t="str">
        <f t="shared" si="70"/>
        <v/>
      </c>
    </row>
    <row r="289" spans="1:102" ht="20.100000000000001" customHeight="1" x14ac:dyDescent="0.25">
      <c r="A289" s="85">
        <f>ROW()</f>
        <v>289</v>
      </c>
      <c r="B289" s="129" t="str">
        <f t="shared" si="68"/>
        <v/>
      </c>
      <c r="C289" s="129" t="str">
        <f t="shared" si="57"/>
        <v/>
      </c>
      <c r="D289" s="129" t="str">
        <f>IF(C289="","",COUNTIFS(C$11:C289,"&gt;0"))</f>
        <v/>
      </c>
      <c r="E289" s="53"/>
      <c r="F289" s="54"/>
      <c r="G289" s="54"/>
      <c r="H289" s="53"/>
      <c r="I289" s="168"/>
      <c r="J289" s="64"/>
      <c r="K289" s="261"/>
      <c r="L289" s="259">
        <v>0</v>
      </c>
      <c r="M289" s="171" t="str">
        <f>IFERROR(VLOOKUP(J289,Lists!J$4:K$725,2,FALSE),"")</f>
        <v/>
      </c>
      <c r="N289" s="66" t="str">
        <f>IFERROR(VLOOKUP(J289,Lists!J$4:L$725,3,FALSE),"")</f>
        <v/>
      </c>
      <c r="O289" s="67" t="str">
        <f t="shared" si="69"/>
        <v/>
      </c>
      <c r="P289" s="62"/>
      <c r="Q289" s="169"/>
      <c r="R289" s="89"/>
      <c r="S289" s="97"/>
      <c r="T289" s="53"/>
      <c r="U289" s="89"/>
      <c r="V289" s="98"/>
      <c r="W289" s="107"/>
      <c r="X289" s="81" t="str">
        <f>IFERROR(VLOOKUP(I289,Lists!A$4:B$11,2,FALSE),"")</f>
        <v/>
      </c>
      <c r="Y289" s="81" t="str">
        <f>IFERROR(VLOOKUP(#REF!,Lists!A$12:B$45,2,FALSE),"")</f>
        <v/>
      </c>
      <c r="Z289" s="85" t="str">
        <f t="shared" si="58"/>
        <v/>
      </c>
      <c r="AA289" s="95" t="str">
        <f t="shared" si="59"/>
        <v/>
      </c>
      <c r="AB289" s="95" t="str">
        <f>IF(L289&lt;&gt;0,IF(R289="Yes",IF(#REF!="","P",""),""),"")</f>
        <v/>
      </c>
      <c r="AC289" s="95" t="str">
        <f t="shared" si="60"/>
        <v/>
      </c>
      <c r="AD289" s="95" t="str">
        <f t="shared" si="61"/>
        <v/>
      </c>
      <c r="AE289" s="95" t="str">
        <f t="shared" si="62"/>
        <v/>
      </c>
      <c r="BN289" s="69" t="str">
        <f t="shared" si="63"/>
        <v/>
      </c>
      <c r="BO289" s="69" t="str">
        <f t="shared" si="64"/>
        <v/>
      </c>
      <c r="BP289" s="69" t="str">
        <f t="shared" si="65"/>
        <v/>
      </c>
      <c r="BQ289" s="69" t="str">
        <f t="shared" si="66"/>
        <v/>
      </c>
      <c r="BT289" s="69" t="str">
        <f t="shared" si="67"/>
        <v/>
      </c>
      <c r="CX289" s="39" t="str">
        <f t="shared" si="70"/>
        <v/>
      </c>
    </row>
    <row r="290" spans="1:102" ht="20.100000000000001" customHeight="1" x14ac:dyDescent="0.25">
      <c r="A290" s="85">
        <f>ROW()</f>
        <v>290</v>
      </c>
      <c r="B290" s="129" t="str">
        <f t="shared" si="68"/>
        <v/>
      </c>
      <c r="C290" s="129" t="str">
        <f t="shared" si="57"/>
        <v/>
      </c>
      <c r="D290" s="129" t="str">
        <f>IF(C290="","",COUNTIFS(C$11:C290,"&gt;0"))</f>
        <v/>
      </c>
      <c r="E290" s="53"/>
      <c r="F290" s="54"/>
      <c r="G290" s="54"/>
      <c r="H290" s="53"/>
      <c r="I290" s="168"/>
      <c r="J290" s="64"/>
      <c r="K290" s="261"/>
      <c r="L290" s="259">
        <v>0</v>
      </c>
      <c r="M290" s="171" t="str">
        <f>IFERROR(VLOOKUP(J290,Lists!J$4:K$725,2,FALSE),"")</f>
        <v/>
      </c>
      <c r="N290" s="66" t="str">
        <f>IFERROR(VLOOKUP(J290,Lists!J$4:L$725,3,FALSE),"")</f>
        <v/>
      </c>
      <c r="O290" s="67" t="str">
        <f t="shared" si="69"/>
        <v/>
      </c>
      <c r="P290" s="62"/>
      <c r="Q290" s="169"/>
      <c r="R290" s="89"/>
      <c r="S290" s="97"/>
      <c r="T290" s="53"/>
      <c r="U290" s="89"/>
      <c r="V290" s="98"/>
      <c r="W290" s="107"/>
      <c r="X290" s="81" t="str">
        <f>IFERROR(VLOOKUP(I290,Lists!A$4:B$11,2,FALSE),"")</f>
        <v/>
      </c>
      <c r="Y290" s="81" t="str">
        <f>IFERROR(VLOOKUP(#REF!,Lists!A$12:B$45,2,FALSE),"")</f>
        <v/>
      </c>
      <c r="Z290" s="85" t="str">
        <f t="shared" si="58"/>
        <v/>
      </c>
      <c r="AA290" s="95" t="str">
        <f t="shared" si="59"/>
        <v/>
      </c>
      <c r="AB290" s="95" t="str">
        <f>IF(L290&lt;&gt;0,IF(R290="Yes",IF(#REF!="","P",""),""),"")</f>
        <v/>
      </c>
      <c r="AC290" s="95" t="str">
        <f t="shared" si="60"/>
        <v/>
      </c>
      <c r="AD290" s="95" t="str">
        <f t="shared" si="61"/>
        <v/>
      </c>
      <c r="AE290" s="95" t="str">
        <f t="shared" si="62"/>
        <v/>
      </c>
      <c r="BN290" s="69" t="str">
        <f t="shared" si="63"/>
        <v/>
      </c>
      <c r="BO290" s="69" t="str">
        <f t="shared" si="64"/>
        <v/>
      </c>
      <c r="BP290" s="69" t="str">
        <f t="shared" si="65"/>
        <v/>
      </c>
      <c r="BQ290" s="69" t="str">
        <f t="shared" si="66"/>
        <v/>
      </c>
      <c r="BT290" s="69" t="str">
        <f t="shared" si="67"/>
        <v/>
      </c>
      <c r="CX290" s="39" t="str">
        <f t="shared" si="70"/>
        <v/>
      </c>
    </row>
    <row r="291" spans="1:102" ht="20.100000000000001" customHeight="1" x14ac:dyDescent="0.25">
      <c r="A291" s="85">
        <f>ROW()</f>
        <v>291</v>
      </c>
      <c r="B291" s="129" t="str">
        <f t="shared" si="68"/>
        <v/>
      </c>
      <c r="C291" s="129" t="str">
        <f t="shared" si="57"/>
        <v/>
      </c>
      <c r="D291" s="129" t="str">
        <f>IF(C291="","",COUNTIFS(C$11:C291,"&gt;0"))</f>
        <v/>
      </c>
      <c r="E291" s="53"/>
      <c r="F291" s="54"/>
      <c r="G291" s="54"/>
      <c r="H291" s="53"/>
      <c r="I291" s="168"/>
      <c r="J291" s="64"/>
      <c r="K291" s="261"/>
      <c r="L291" s="259">
        <v>0</v>
      </c>
      <c r="M291" s="171" t="str">
        <f>IFERROR(VLOOKUP(J291,Lists!J$4:K$725,2,FALSE),"")</f>
        <v/>
      </c>
      <c r="N291" s="66" t="str">
        <f>IFERROR(VLOOKUP(J291,Lists!J$4:L$725,3,FALSE),"")</f>
        <v/>
      </c>
      <c r="O291" s="67" t="str">
        <f t="shared" si="69"/>
        <v/>
      </c>
      <c r="P291" s="62"/>
      <c r="Q291" s="169"/>
      <c r="R291" s="89"/>
      <c r="S291" s="97"/>
      <c r="T291" s="53"/>
      <c r="U291" s="89"/>
      <c r="V291" s="98"/>
      <c r="W291" s="107"/>
      <c r="X291" s="81" t="str">
        <f>IFERROR(VLOOKUP(I291,Lists!A$4:B$11,2,FALSE),"")</f>
        <v/>
      </c>
      <c r="Y291" s="81" t="str">
        <f>IFERROR(VLOOKUP(#REF!,Lists!A$12:B$45,2,FALSE),"")</f>
        <v/>
      </c>
      <c r="Z291" s="85" t="str">
        <f t="shared" si="58"/>
        <v/>
      </c>
      <c r="AA291" s="95" t="str">
        <f t="shared" si="59"/>
        <v/>
      </c>
      <c r="AB291" s="95" t="str">
        <f>IF(L291&lt;&gt;0,IF(R291="Yes",IF(#REF!="","P",""),""),"")</f>
        <v/>
      </c>
      <c r="AC291" s="95" t="str">
        <f t="shared" si="60"/>
        <v/>
      </c>
      <c r="AD291" s="95" t="str">
        <f t="shared" si="61"/>
        <v/>
      </c>
      <c r="AE291" s="95" t="str">
        <f t="shared" si="62"/>
        <v/>
      </c>
      <c r="BN291" s="69" t="str">
        <f t="shared" si="63"/>
        <v/>
      </c>
      <c r="BO291" s="69" t="str">
        <f t="shared" si="64"/>
        <v/>
      </c>
      <c r="BP291" s="69" t="str">
        <f t="shared" si="65"/>
        <v/>
      </c>
      <c r="BQ291" s="69" t="str">
        <f t="shared" si="66"/>
        <v/>
      </c>
      <c r="BT291" s="69" t="str">
        <f t="shared" si="67"/>
        <v/>
      </c>
      <c r="CX291" s="39" t="str">
        <f t="shared" si="70"/>
        <v/>
      </c>
    </row>
    <row r="292" spans="1:102" ht="20.100000000000001" customHeight="1" x14ac:dyDescent="0.25">
      <c r="A292" s="85">
        <f>ROW()</f>
        <v>292</v>
      </c>
      <c r="B292" s="129" t="str">
        <f t="shared" si="68"/>
        <v/>
      </c>
      <c r="C292" s="129" t="str">
        <f t="shared" si="57"/>
        <v/>
      </c>
      <c r="D292" s="129" t="str">
        <f>IF(C292="","",COUNTIFS(C$11:C292,"&gt;0"))</f>
        <v/>
      </c>
      <c r="E292" s="53"/>
      <c r="F292" s="54"/>
      <c r="G292" s="54"/>
      <c r="H292" s="53"/>
      <c r="I292" s="168"/>
      <c r="J292" s="64"/>
      <c r="K292" s="261"/>
      <c r="L292" s="259">
        <v>0</v>
      </c>
      <c r="M292" s="171" t="str">
        <f>IFERROR(VLOOKUP(J292,Lists!J$4:K$725,2,FALSE),"")</f>
        <v/>
      </c>
      <c r="N292" s="66" t="str">
        <f>IFERROR(VLOOKUP(J292,Lists!J$4:L$725,3,FALSE),"")</f>
        <v/>
      </c>
      <c r="O292" s="67" t="str">
        <f t="shared" si="69"/>
        <v/>
      </c>
      <c r="P292" s="62"/>
      <c r="Q292" s="169"/>
      <c r="R292" s="89"/>
      <c r="S292" s="97"/>
      <c r="T292" s="53"/>
      <c r="U292" s="89"/>
      <c r="V292" s="98"/>
      <c r="W292" s="107"/>
      <c r="X292" s="81" t="str">
        <f>IFERROR(VLOOKUP(I292,Lists!A$4:B$11,2,FALSE),"")</f>
        <v/>
      </c>
      <c r="Y292" s="81" t="str">
        <f>IFERROR(VLOOKUP(#REF!,Lists!A$12:B$45,2,FALSE),"")</f>
        <v/>
      </c>
      <c r="Z292" s="85" t="str">
        <f t="shared" si="58"/>
        <v/>
      </c>
      <c r="AA292" s="95" t="str">
        <f t="shared" si="59"/>
        <v/>
      </c>
      <c r="AB292" s="95" t="str">
        <f>IF(L292&lt;&gt;0,IF(R292="Yes",IF(#REF!="","P",""),""),"")</f>
        <v/>
      </c>
      <c r="AC292" s="95" t="str">
        <f t="shared" si="60"/>
        <v/>
      </c>
      <c r="AD292" s="95" t="str">
        <f t="shared" si="61"/>
        <v/>
      </c>
      <c r="AE292" s="95" t="str">
        <f t="shared" si="62"/>
        <v/>
      </c>
      <c r="BN292" s="69" t="str">
        <f t="shared" si="63"/>
        <v/>
      </c>
      <c r="BO292" s="69" t="str">
        <f t="shared" si="64"/>
        <v/>
      </c>
      <c r="BP292" s="69" t="str">
        <f t="shared" si="65"/>
        <v/>
      </c>
      <c r="BQ292" s="69" t="str">
        <f t="shared" si="66"/>
        <v/>
      </c>
      <c r="BT292" s="69" t="str">
        <f t="shared" si="67"/>
        <v/>
      </c>
      <c r="CX292" s="39" t="str">
        <f t="shared" si="70"/>
        <v/>
      </c>
    </row>
    <row r="293" spans="1:102" ht="20.100000000000001" customHeight="1" x14ac:dyDescent="0.25">
      <c r="A293" s="85">
        <f>ROW()</f>
        <v>293</v>
      </c>
      <c r="B293" s="129" t="str">
        <f t="shared" si="68"/>
        <v/>
      </c>
      <c r="C293" s="129" t="str">
        <f t="shared" si="57"/>
        <v/>
      </c>
      <c r="D293" s="129" t="str">
        <f>IF(C293="","",COUNTIFS(C$11:C293,"&gt;0"))</f>
        <v/>
      </c>
      <c r="E293" s="53"/>
      <c r="F293" s="54"/>
      <c r="G293" s="54"/>
      <c r="H293" s="53"/>
      <c r="I293" s="168"/>
      <c r="J293" s="64"/>
      <c r="K293" s="261"/>
      <c r="L293" s="259">
        <v>0</v>
      </c>
      <c r="M293" s="171" t="str">
        <f>IFERROR(VLOOKUP(J293,Lists!J$4:K$725,2,FALSE),"")</f>
        <v/>
      </c>
      <c r="N293" s="66" t="str">
        <f>IFERROR(VLOOKUP(J293,Lists!J$4:L$725,3,FALSE),"")</f>
        <v/>
      </c>
      <c r="O293" s="67" t="str">
        <f t="shared" si="69"/>
        <v/>
      </c>
      <c r="P293" s="62"/>
      <c r="Q293" s="169"/>
      <c r="R293" s="89"/>
      <c r="S293" s="97"/>
      <c r="T293" s="53"/>
      <c r="U293" s="89"/>
      <c r="V293" s="98"/>
      <c r="W293" s="107"/>
      <c r="X293" s="81" t="str">
        <f>IFERROR(VLOOKUP(I293,Lists!A$4:B$11,2,FALSE),"")</f>
        <v/>
      </c>
      <c r="Y293" s="81" t="str">
        <f>IFERROR(VLOOKUP(#REF!,Lists!A$12:B$45,2,FALSE),"")</f>
        <v/>
      </c>
      <c r="Z293" s="85" t="str">
        <f t="shared" si="58"/>
        <v/>
      </c>
      <c r="AA293" s="95" t="str">
        <f t="shared" si="59"/>
        <v/>
      </c>
      <c r="AB293" s="95" t="str">
        <f>IF(L293&lt;&gt;0,IF(R293="Yes",IF(#REF!="","P",""),""),"")</f>
        <v/>
      </c>
      <c r="AC293" s="95" t="str">
        <f t="shared" si="60"/>
        <v/>
      </c>
      <c r="AD293" s="95" t="str">
        <f t="shared" si="61"/>
        <v/>
      </c>
      <c r="AE293" s="95" t="str">
        <f t="shared" si="62"/>
        <v/>
      </c>
      <c r="BN293" s="69" t="str">
        <f t="shared" si="63"/>
        <v/>
      </c>
      <c r="BO293" s="69" t="str">
        <f t="shared" si="64"/>
        <v/>
      </c>
      <c r="BP293" s="69" t="str">
        <f t="shared" si="65"/>
        <v/>
      </c>
      <c r="BQ293" s="69" t="str">
        <f t="shared" si="66"/>
        <v/>
      </c>
      <c r="BT293" s="69" t="str">
        <f t="shared" si="67"/>
        <v/>
      </c>
      <c r="CX293" s="39" t="str">
        <f t="shared" si="70"/>
        <v/>
      </c>
    </row>
    <row r="294" spans="1:102" ht="20.100000000000001" customHeight="1" x14ac:dyDescent="0.25">
      <c r="A294" s="85">
        <f>ROW()</f>
        <v>294</v>
      </c>
      <c r="B294" s="129" t="str">
        <f t="shared" si="68"/>
        <v/>
      </c>
      <c r="C294" s="129" t="str">
        <f t="shared" si="57"/>
        <v/>
      </c>
      <c r="D294" s="129" t="str">
        <f>IF(C294="","",COUNTIFS(C$11:C294,"&gt;0"))</f>
        <v/>
      </c>
      <c r="E294" s="53"/>
      <c r="F294" s="54"/>
      <c r="G294" s="54"/>
      <c r="H294" s="53"/>
      <c r="I294" s="168"/>
      <c r="J294" s="64"/>
      <c r="K294" s="261"/>
      <c r="L294" s="259">
        <v>0</v>
      </c>
      <c r="M294" s="171" t="str">
        <f>IFERROR(VLOOKUP(J294,Lists!J$4:K$725,2,FALSE),"")</f>
        <v/>
      </c>
      <c r="N294" s="66" t="str">
        <f>IFERROR(VLOOKUP(J294,Lists!J$4:L$725,3,FALSE),"")</f>
        <v/>
      </c>
      <c r="O294" s="67" t="str">
        <f t="shared" si="69"/>
        <v/>
      </c>
      <c r="P294" s="62"/>
      <c r="Q294" s="169"/>
      <c r="R294" s="89"/>
      <c r="S294" s="97"/>
      <c r="T294" s="53"/>
      <c r="U294" s="89"/>
      <c r="V294" s="98"/>
      <c r="W294" s="107"/>
      <c r="X294" s="81" t="str">
        <f>IFERROR(VLOOKUP(I294,Lists!A$4:B$11,2,FALSE),"")</f>
        <v/>
      </c>
      <c r="Y294" s="81" t="str">
        <f>IFERROR(VLOOKUP(#REF!,Lists!A$12:B$45,2,FALSE),"")</f>
        <v/>
      </c>
      <c r="Z294" s="85" t="str">
        <f t="shared" si="58"/>
        <v/>
      </c>
      <c r="AA294" s="95" t="str">
        <f t="shared" si="59"/>
        <v/>
      </c>
      <c r="AB294" s="95" t="str">
        <f>IF(L294&lt;&gt;0,IF(R294="Yes",IF(#REF!="","P",""),""),"")</f>
        <v/>
      </c>
      <c r="AC294" s="95" t="str">
        <f t="shared" si="60"/>
        <v/>
      </c>
      <c r="AD294" s="95" t="str">
        <f t="shared" si="61"/>
        <v/>
      </c>
      <c r="AE294" s="95" t="str">
        <f t="shared" si="62"/>
        <v/>
      </c>
      <c r="BN294" s="69" t="str">
        <f t="shared" si="63"/>
        <v/>
      </c>
      <c r="BO294" s="69" t="str">
        <f t="shared" si="64"/>
        <v/>
      </c>
      <c r="BP294" s="69" t="str">
        <f t="shared" si="65"/>
        <v/>
      </c>
      <c r="BQ294" s="69" t="str">
        <f t="shared" si="66"/>
        <v/>
      </c>
      <c r="BT294" s="69" t="str">
        <f t="shared" si="67"/>
        <v/>
      </c>
      <c r="CX294" s="39" t="str">
        <f t="shared" si="70"/>
        <v/>
      </c>
    </row>
    <row r="295" spans="1:102" ht="20.100000000000001" customHeight="1" x14ac:dyDescent="0.25">
      <c r="A295" s="85">
        <f>ROW()</f>
        <v>295</v>
      </c>
      <c r="B295" s="129" t="str">
        <f t="shared" si="68"/>
        <v/>
      </c>
      <c r="C295" s="129" t="str">
        <f t="shared" si="57"/>
        <v/>
      </c>
      <c r="D295" s="129" t="str">
        <f>IF(C295="","",COUNTIFS(C$11:C295,"&gt;0"))</f>
        <v/>
      </c>
      <c r="E295" s="53"/>
      <c r="F295" s="54"/>
      <c r="G295" s="54"/>
      <c r="H295" s="53"/>
      <c r="I295" s="168"/>
      <c r="J295" s="64"/>
      <c r="K295" s="261"/>
      <c r="L295" s="259">
        <v>0</v>
      </c>
      <c r="M295" s="171" t="str">
        <f>IFERROR(VLOOKUP(J295,Lists!J$4:K$725,2,FALSE),"")</f>
        <v/>
      </c>
      <c r="N295" s="66" t="str">
        <f>IFERROR(VLOOKUP(J295,Lists!J$4:L$725,3,FALSE),"")</f>
        <v/>
      </c>
      <c r="O295" s="67" t="str">
        <f t="shared" si="69"/>
        <v/>
      </c>
      <c r="P295" s="62"/>
      <c r="Q295" s="169"/>
      <c r="R295" s="89"/>
      <c r="S295" s="97"/>
      <c r="T295" s="53"/>
      <c r="U295" s="89"/>
      <c r="V295" s="98"/>
      <c r="W295" s="107"/>
      <c r="X295" s="81" t="str">
        <f>IFERROR(VLOOKUP(I295,Lists!A$4:B$11,2,FALSE),"")</f>
        <v/>
      </c>
      <c r="Y295" s="81" t="str">
        <f>IFERROR(VLOOKUP(#REF!,Lists!A$12:B$45,2,FALSE),"")</f>
        <v/>
      </c>
      <c r="Z295" s="85" t="str">
        <f t="shared" si="58"/>
        <v/>
      </c>
      <c r="AA295" s="95" t="str">
        <f t="shared" si="59"/>
        <v/>
      </c>
      <c r="AB295" s="95" t="str">
        <f>IF(L295&lt;&gt;0,IF(R295="Yes",IF(#REF!="","P",""),""),"")</f>
        <v/>
      </c>
      <c r="AC295" s="95" t="str">
        <f t="shared" si="60"/>
        <v/>
      </c>
      <c r="AD295" s="95" t="str">
        <f t="shared" si="61"/>
        <v/>
      </c>
      <c r="AE295" s="95" t="str">
        <f t="shared" si="62"/>
        <v/>
      </c>
      <c r="BN295" s="69" t="str">
        <f t="shared" si="63"/>
        <v/>
      </c>
      <c r="BO295" s="69" t="str">
        <f t="shared" si="64"/>
        <v/>
      </c>
      <c r="BP295" s="69" t="str">
        <f t="shared" si="65"/>
        <v/>
      </c>
      <c r="BQ295" s="69" t="str">
        <f t="shared" si="66"/>
        <v/>
      </c>
      <c r="BT295" s="69" t="str">
        <f t="shared" si="67"/>
        <v/>
      </c>
      <c r="CX295" s="39" t="str">
        <f t="shared" si="70"/>
        <v/>
      </c>
    </row>
    <row r="296" spans="1:102" ht="20.100000000000001" customHeight="1" x14ac:dyDescent="0.25">
      <c r="A296" s="85">
        <f>ROW()</f>
        <v>296</v>
      </c>
      <c r="B296" s="129" t="str">
        <f t="shared" si="68"/>
        <v/>
      </c>
      <c r="C296" s="129" t="str">
        <f t="shared" si="57"/>
        <v/>
      </c>
      <c r="D296" s="129" t="str">
        <f>IF(C296="","",COUNTIFS(C$11:C296,"&gt;0"))</f>
        <v/>
      </c>
      <c r="E296" s="53"/>
      <c r="F296" s="54"/>
      <c r="G296" s="54"/>
      <c r="H296" s="53"/>
      <c r="I296" s="168"/>
      <c r="J296" s="64"/>
      <c r="K296" s="261"/>
      <c r="L296" s="259">
        <v>0</v>
      </c>
      <c r="M296" s="171" t="str">
        <f>IFERROR(VLOOKUP(J296,Lists!J$4:K$725,2,FALSE),"")</f>
        <v/>
      </c>
      <c r="N296" s="66" t="str">
        <f>IFERROR(VLOOKUP(J296,Lists!J$4:L$725,3,FALSE),"")</f>
        <v/>
      </c>
      <c r="O296" s="67" t="str">
        <f t="shared" si="69"/>
        <v/>
      </c>
      <c r="P296" s="62"/>
      <c r="Q296" s="169"/>
      <c r="R296" s="89"/>
      <c r="S296" s="97"/>
      <c r="T296" s="53"/>
      <c r="U296" s="89"/>
      <c r="V296" s="98"/>
      <c r="W296" s="107"/>
      <c r="X296" s="81" t="str">
        <f>IFERROR(VLOOKUP(I296,Lists!A$4:B$11,2,FALSE),"")</f>
        <v/>
      </c>
      <c r="Y296" s="81" t="str">
        <f>IFERROR(VLOOKUP(#REF!,Lists!A$12:B$45,2,FALSE),"")</f>
        <v/>
      </c>
      <c r="Z296" s="85" t="str">
        <f t="shared" si="58"/>
        <v/>
      </c>
      <c r="AA296" s="95" t="str">
        <f t="shared" si="59"/>
        <v/>
      </c>
      <c r="AB296" s="95" t="str">
        <f>IF(L296&lt;&gt;0,IF(R296="Yes",IF(#REF!="","P",""),""),"")</f>
        <v/>
      </c>
      <c r="AC296" s="95" t="str">
        <f t="shared" si="60"/>
        <v/>
      </c>
      <c r="AD296" s="95" t="str">
        <f t="shared" si="61"/>
        <v/>
      </c>
      <c r="AE296" s="95" t="str">
        <f t="shared" si="62"/>
        <v/>
      </c>
      <c r="BN296" s="69" t="str">
        <f t="shared" si="63"/>
        <v/>
      </c>
      <c r="BO296" s="69" t="str">
        <f t="shared" si="64"/>
        <v/>
      </c>
      <c r="BP296" s="69" t="str">
        <f t="shared" si="65"/>
        <v/>
      </c>
      <c r="BQ296" s="69" t="str">
        <f t="shared" si="66"/>
        <v/>
      </c>
      <c r="BT296" s="69" t="str">
        <f t="shared" si="67"/>
        <v/>
      </c>
      <c r="CX296" s="39" t="str">
        <f t="shared" si="70"/>
        <v/>
      </c>
    </row>
    <row r="297" spans="1:102" ht="20.100000000000001" customHeight="1" x14ac:dyDescent="0.25">
      <c r="A297" s="85">
        <f>ROW()</f>
        <v>297</v>
      </c>
      <c r="B297" s="129" t="str">
        <f t="shared" si="68"/>
        <v/>
      </c>
      <c r="C297" s="129" t="str">
        <f t="shared" si="57"/>
        <v/>
      </c>
      <c r="D297" s="129" t="str">
        <f>IF(C297="","",COUNTIFS(C$11:C297,"&gt;0"))</f>
        <v/>
      </c>
      <c r="E297" s="53"/>
      <c r="F297" s="54"/>
      <c r="G297" s="54"/>
      <c r="H297" s="53"/>
      <c r="I297" s="168"/>
      <c r="J297" s="64"/>
      <c r="K297" s="261"/>
      <c r="L297" s="259">
        <v>0</v>
      </c>
      <c r="M297" s="171" t="str">
        <f>IFERROR(VLOOKUP(J297,Lists!J$4:K$725,2,FALSE),"")</f>
        <v/>
      </c>
      <c r="N297" s="66" t="str">
        <f>IFERROR(VLOOKUP(J297,Lists!J$4:L$725,3,FALSE),"")</f>
        <v/>
      </c>
      <c r="O297" s="67" t="str">
        <f t="shared" si="69"/>
        <v/>
      </c>
      <c r="P297" s="62"/>
      <c r="Q297" s="169"/>
      <c r="R297" s="89"/>
      <c r="S297" s="97"/>
      <c r="T297" s="53"/>
      <c r="U297" s="89"/>
      <c r="V297" s="98"/>
      <c r="W297" s="107"/>
      <c r="X297" s="81" t="str">
        <f>IFERROR(VLOOKUP(I297,Lists!A$4:B$11,2,FALSE),"")</f>
        <v/>
      </c>
      <c r="Y297" s="81" t="str">
        <f>IFERROR(VLOOKUP(#REF!,Lists!A$12:B$45,2,FALSE),"")</f>
        <v/>
      </c>
      <c r="Z297" s="85" t="str">
        <f t="shared" si="58"/>
        <v/>
      </c>
      <c r="AA297" s="95" t="str">
        <f t="shared" si="59"/>
        <v/>
      </c>
      <c r="AB297" s="95" t="str">
        <f>IF(L297&lt;&gt;0,IF(R297="Yes",IF(#REF!="","P",""),""),"")</f>
        <v/>
      </c>
      <c r="AC297" s="95" t="str">
        <f t="shared" si="60"/>
        <v/>
      </c>
      <c r="AD297" s="95" t="str">
        <f t="shared" si="61"/>
        <v/>
      </c>
      <c r="AE297" s="95" t="str">
        <f t="shared" si="62"/>
        <v/>
      </c>
      <c r="BN297" s="69" t="str">
        <f t="shared" si="63"/>
        <v/>
      </c>
      <c r="BO297" s="69" t="str">
        <f t="shared" si="64"/>
        <v/>
      </c>
      <c r="BP297" s="69" t="str">
        <f t="shared" si="65"/>
        <v/>
      </c>
      <c r="BQ297" s="69" t="str">
        <f t="shared" si="66"/>
        <v/>
      </c>
      <c r="BT297" s="69" t="str">
        <f t="shared" si="67"/>
        <v/>
      </c>
      <c r="CX297" s="39" t="str">
        <f t="shared" si="70"/>
        <v/>
      </c>
    </row>
    <row r="298" spans="1:102" ht="20.100000000000001" customHeight="1" x14ac:dyDescent="0.25">
      <c r="A298" s="85">
        <f>ROW()</f>
        <v>298</v>
      </c>
      <c r="B298" s="129" t="str">
        <f t="shared" si="68"/>
        <v/>
      </c>
      <c r="C298" s="129" t="str">
        <f t="shared" si="57"/>
        <v/>
      </c>
      <c r="D298" s="129" t="str">
        <f>IF(C298="","",COUNTIFS(C$11:C298,"&gt;0"))</f>
        <v/>
      </c>
      <c r="E298" s="53"/>
      <c r="F298" s="54"/>
      <c r="G298" s="54"/>
      <c r="H298" s="53"/>
      <c r="I298" s="168"/>
      <c r="J298" s="64"/>
      <c r="K298" s="261"/>
      <c r="L298" s="259">
        <v>0</v>
      </c>
      <c r="M298" s="171" t="str">
        <f>IFERROR(VLOOKUP(J298,Lists!J$4:K$725,2,FALSE),"")</f>
        <v/>
      </c>
      <c r="N298" s="66" t="str">
        <f>IFERROR(VLOOKUP(J298,Lists!J$4:L$725,3,FALSE),"")</f>
        <v/>
      </c>
      <c r="O298" s="67" t="str">
        <f t="shared" si="69"/>
        <v/>
      </c>
      <c r="P298" s="62"/>
      <c r="Q298" s="169"/>
      <c r="R298" s="89"/>
      <c r="S298" s="97"/>
      <c r="T298" s="53"/>
      <c r="U298" s="89"/>
      <c r="V298" s="98"/>
      <c r="W298" s="107"/>
      <c r="X298" s="81" t="str">
        <f>IFERROR(VLOOKUP(I298,Lists!A$4:B$11,2,FALSE),"")</f>
        <v/>
      </c>
      <c r="Y298" s="81" t="str">
        <f>IFERROR(VLOOKUP(#REF!,Lists!A$12:B$45,2,FALSE),"")</f>
        <v/>
      </c>
      <c r="Z298" s="85" t="str">
        <f t="shared" si="58"/>
        <v/>
      </c>
      <c r="AA298" s="95" t="str">
        <f t="shared" si="59"/>
        <v/>
      </c>
      <c r="AB298" s="95" t="str">
        <f>IF(L298&lt;&gt;0,IF(R298="Yes",IF(#REF!="","P",""),""),"")</f>
        <v/>
      </c>
      <c r="AC298" s="95" t="str">
        <f t="shared" si="60"/>
        <v/>
      </c>
      <c r="AD298" s="95" t="str">
        <f t="shared" si="61"/>
        <v/>
      </c>
      <c r="AE298" s="95" t="str">
        <f t="shared" si="62"/>
        <v/>
      </c>
      <c r="BN298" s="69" t="str">
        <f t="shared" si="63"/>
        <v/>
      </c>
      <c r="BO298" s="69" t="str">
        <f t="shared" si="64"/>
        <v/>
      </c>
      <c r="BP298" s="69" t="str">
        <f t="shared" si="65"/>
        <v/>
      </c>
      <c r="BQ298" s="69" t="str">
        <f t="shared" si="66"/>
        <v/>
      </c>
      <c r="BT298" s="69" t="str">
        <f t="shared" si="67"/>
        <v/>
      </c>
      <c r="CX298" s="39" t="str">
        <f t="shared" si="70"/>
        <v/>
      </c>
    </row>
    <row r="299" spans="1:102" ht="20.100000000000001" customHeight="1" x14ac:dyDescent="0.25">
      <c r="A299" s="85">
        <f>ROW()</f>
        <v>299</v>
      </c>
      <c r="B299" s="129" t="str">
        <f t="shared" si="68"/>
        <v/>
      </c>
      <c r="C299" s="129" t="str">
        <f t="shared" si="57"/>
        <v/>
      </c>
      <c r="D299" s="129" t="str">
        <f>IF(C299="","",COUNTIFS(C$11:C299,"&gt;0"))</f>
        <v/>
      </c>
      <c r="E299" s="53"/>
      <c r="F299" s="54"/>
      <c r="G299" s="54"/>
      <c r="H299" s="53"/>
      <c r="I299" s="168"/>
      <c r="J299" s="64"/>
      <c r="K299" s="261"/>
      <c r="L299" s="259">
        <v>0</v>
      </c>
      <c r="M299" s="171" t="str">
        <f>IFERROR(VLOOKUP(J299,Lists!J$4:K$725,2,FALSE),"")</f>
        <v/>
      </c>
      <c r="N299" s="66" t="str">
        <f>IFERROR(VLOOKUP(J299,Lists!J$4:L$725,3,FALSE),"")</f>
        <v/>
      </c>
      <c r="O299" s="67" t="str">
        <f t="shared" si="69"/>
        <v/>
      </c>
      <c r="P299" s="62"/>
      <c r="Q299" s="169"/>
      <c r="R299" s="89"/>
      <c r="S299" s="97"/>
      <c r="T299" s="53"/>
      <c r="U299" s="89"/>
      <c r="V299" s="98"/>
      <c r="W299" s="107"/>
      <c r="X299" s="81" t="str">
        <f>IFERROR(VLOOKUP(I299,Lists!A$4:B$11,2,FALSE),"")</f>
        <v/>
      </c>
      <c r="Y299" s="81" t="str">
        <f>IFERROR(VLOOKUP(#REF!,Lists!A$12:B$45,2,FALSE),"")</f>
        <v/>
      </c>
      <c r="Z299" s="85" t="str">
        <f t="shared" si="58"/>
        <v/>
      </c>
      <c r="AA299" s="95" t="str">
        <f t="shared" si="59"/>
        <v/>
      </c>
      <c r="AB299" s="95" t="str">
        <f>IF(L299&lt;&gt;0,IF(R299="Yes",IF(#REF!="","P",""),""),"")</f>
        <v/>
      </c>
      <c r="AC299" s="95" t="str">
        <f t="shared" si="60"/>
        <v/>
      </c>
      <c r="AD299" s="95" t="str">
        <f t="shared" si="61"/>
        <v/>
      </c>
      <c r="AE299" s="95" t="str">
        <f t="shared" si="62"/>
        <v/>
      </c>
      <c r="BN299" s="69" t="str">
        <f t="shared" si="63"/>
        <v/>
      </c>
      <c r="BO299" s="69" t="str">
        <f t="shared" si="64"/>
        <v/>
      </c>
      <c r="BP299" s="69" t="str">
        <f t="shared" si="65"/>
        <v/>
      </c>
      <c r="BQ299" s="69" t="str">
        <f t="shared" si="66"/>
        <v/>
      </c>
      <c r="BT299" s="69" t="str">
        <f t="shared" si="67"/>
        <v/>
      </c>
      <c r="CX299" s="39" t="str">
        <f t="shared" si="70"/>
        <v/>
      </c>
    </row>
    <row r="300" spans="1:102" ht="20.100000000000001" customHeight="1" x14ac:dyDescent="0.25">
      <c r="A300" s="85">
        <f>ROW()</f>
        <v>300</v>
      </c>
      <c r="B300" s="129" t="str">
        <f t="shared" si="68"/>
        <v/>
      </c>
      <c r="C300" s="129" t="str">
        <f t="shared" si="57"/>
        <v/>
      </c>
      <c r="D300" s="129" t="str">
        <f>IF(C300="","",COUNTIFS(C$11:C300,"&gt;0"))</f>
        <v/>
      </c>
      <c r="E300" s="53"/>
      <c r="F300" s="54"/>
      <c r="G300" s="54"/>
      <c r="H300" s="53"/>
      <c r="I300" s="168"/>
      <c r="J300" s="64"/>
      <c r="K300" s="261"/>
      <c r="L300" s="259">
        <v>0</v>
      </c>
      <c r="M300" s="171" t="str">
        <f>IFERROR(VLOOKUP(J300,Lists!J$4:K$725,2,FALSE),"")</f>
        <v/>
      </c>
      <c r="N300" s="66" t="str">
        <f>IFERROR(VLOOKUP(J300,Lists!J$4:L$725,3,FALSE),"")</f>
        <v/>
      </c>
      <c r="O300" s="67" t="str">
        <f t="shared" si="69"/>
        <v/>
      </c>
      <c r="P300" s="62"/>
      <c r="Q300" s="169"/>
      <c r="R300" s="89"/>
      <c r="S300" s="97"/>
      <c r="T300" s="53"/>
      <c r="U300" s="89"/>
      <c r="V300" s="98"/>
      <c r="W300" s="107"/>
      <c r="X300" s="81" t="str">
        <f>IFERROR(VLOOKUP(I300,Lists!A$4:B$11,2,FALSE),"")</f>
        <v/>
      </c>
      <c r="Y300" s="81" t="str">
        <f>IFERROR(VLOOKUP(#REF!,Lists!A$12:B$45,2,FALSE),"")</f>
        <v/>
      </c>
      <c r="Z300" s="85" t="str">
        <f t="shared" si="58"/>
        <v/>
      </c>
      <c r="AA300" s="95" t="str">
        <f t="shared" si="59"/>
        <v/>
      </c>
      <c r="AB300" s="95" t="str">
        <f>IF(L300&lt;&gt;0,IF(R300="Yes",IF(#REF!="","P",""),""),"")</f>
        <v/>
      </c>
      <c r="AC300" s="95" t="str">
        <f t="shared" si="60"/>
        <v/>
      </c>
      <c r="AD300" s="95" t="str">
        <f t="shared" si="61"/>
        <v/>
      </c>
      <c r="AE300" s="95" t="str">
        <f t="shared" si="62"/>
        <v/>
      </c>
      <c r="BN300" s="69" t="str">
        <f t="shared" si="63"/>
        <v/>
      </c>
      <c r="BO300" s="69" t="str">
        <f t="shared" si="64"/>
        <v/>
      </c>
      <c r="BP300" s="69" t="str">
        <f t="shared" si="65"/>
        <v/>
      </c>
      <c r="BQ300" s="69" t="str">
        <f t="shared" si="66"/>
        <v/>
      </c>
      <c r="BT300" s="69" t="str">
        <f t="shared" si="67"/>
        <v/>
      </c>
      <c r="CX300" s="39" t="str">
        <f t="shared" si="70"/>
        <v/>
      </c>
    </row>
    <row r="301" spans="1:102" ht="20.100000000000001" customHeight="1" x14ac:dyDescent="0.25">
      <c r="A301" s="85">
        <f>ROW()</f>
        <v>301</v>
      </c>
      <c r="B301" s="129" t="str">
        <f t="shared" si="68"/>
        <v/>
      </c>
      <c r="C301" s="129" t="str">
        <f t="shared" si="57"/>
        <v/>
      </c>
      <c r="D301" s="129" t="str">
        <f>IF(C301="","",COUNTIFS(C$11:C301,"&gt;0"))</f>
        <v/>
      </c>
      <c r="E301" s="53"/>
      <c r="F301" s="54"/>
      <c r="G301" s="54"/>
      <c r="H301" s="53"/>
      <c r="I301" s="168"/>
      <c r="J301" s="64"/>
      <c r="K301" s="261"/>
      <c r="L301" s="259">
        <v>0</v>
      </c>
      <c r="M301" s="171" t="str">
        <f>IFERROR(VLOOKUP(J301,Lists!J$4:K$725,2,FALSE),"")</f>
        <v/>
      </c>
      <c r="N301" s="66" t="str">
        <f>IFERROR(VLOOKUP(J301,Lists!J$4:L$725,3,FALSE),"")</f>
        <v/>
      </c>
      <c r="O301" s="67" t="str">
        <f t="shared" si="69"/>
        <v/>
      </c>
      <c r="P301" s="62"/>
      <c r="Q301" s="169"/>
      <c r="R301" s="89"/>
      <c r="S301" s="97"/>
      <c r="T301" s="53"/>
      <c r="U301" s="89"/>
      <c r="V301" s="98"/>
      <c r="W301" s="107"/>
      <c r="X301" s="81" t="str">
        <f>IFERROR(VLOOKUP(I301,Lists!A$4:B$11,2,FALSE),"")</f>
        <v/>
      </c>
      <c r="Y301" s="81" t="str">
        <f>IFERROR(VLOOKUP(#REF!,Lists!A$12:B$45,2,FALSE),"")</f>
        <v/>
      </c>
      <c r="Z301" s="85" t="str">
        <f t="shared" si="58"/>
        <v/>
      </c>
      <c r="AA301" s="95" t="str">
        <f t="shared" si="59"/>
        <v/>
      </c>
      <c r="AB301" s="95" t="str">
        <f>IF(L301&lt;&gt;0,IF(R301="Yes",IF(#REF!="","P",""),""),"")</f>
        <v/>
      </c>
      <c r="AC301" s="95" t="str">
        <f t="shared" si="60"/>
        <v/>
      </c>
      <c r="AD301" s="95" t="str">
        <f t="shared" si="61"/>
        <v/>
      </c>
      <c r="AE301" s="95" t="str">
        <f t="shared" si="62"/>
        <v/>
      </c>
      <c r="BN301" s="69" t="str">
        <f t="shared" si="63"/>
        <v/>
      </c>
      <c r="BO301" s="69" t="str">
        <f t="shared" si="64"/>
        <v/>
      </c>
      <c r="BP301" s="69" t="str">
        <f t="shared" si="65"/>
        <v/>
      </c>
      <c r="BQ301" s="69" t="str">
        <f t="shared" si="66"/>
        <v/>
      </c>
      <c r="BT301" s="69" t="str">
        <f t="shared" si="67"/>
        <v/>
      </c>
      <c r="CX301" s="39" t="str">
        <f t="shared" si="70"/>
        <v/>
      </c>
    </row>
    <row r="302" spans="1:102" ht="20.100000000000001" customHeight="1" x14ac:dyDescent="0.25">
      <c r="A302" s="85">
        <f>ROW()</f>
        <v>302</v>
      </c>
      <c r="B302" s="129" t="str">
        <f t="shared" si="68"/>
        <v/>
      </c>
      <c r="C302" s="129" t="str">
        <f t="shared" si="57"/>
        <v/>
      </c>
      <c r="D302" s="129" t="str">
        <f>IF(C302="","",COUNTIFS(C$11:C302,"&gt;0"))</f>
        <v/>
      </c>
      <c r="E302" s="53"/>
      <c r="F302" s="54"/>
      <c r="G302" s="54"/>
      <c r="H302" s="53"/>
      <c r="I302" s="168"/>
      <c r="J302" s="64"/>
      <c r="K302" s="261"/>
      <c r="L302" s="259">
        <v>0</v>
      </c>
      <c r="M302" s="171" t="str">
        <f>IFERROR(VLOOKUP(J302,Lists!J$4:K$725,2,FALSE),"")</f>
        <v/>
      </c>
      <c r="N302" s="66" t="str">
        <f>IFERROR(VLOOKUP(J302,Lists!J$4:L$725,3,FALSE),"")</f>
        <v/>
      </c>
      <c r="O302" s="67" t="str">
        <f t="shared" si="69"/>
        <v/>
      </c>
      <c r="P302" s="62"/>
      <c r="Q302" s="169"/>
      <c r="R302" s="89"/>
      <c r="S302" s="97"/>
      <c r="T302" s="53"/>
      <c r="U302" s="89"/>
      <c r="V302" s="98"/>
      <c r="W302" s="107"/>
      <c r="X302" s="81" t="str">
        <f>IFERROR(VLOOKUP(I302,Lists!A$4:B$11,2,FALSE),"")</f>
        <v/>
      </c>
      <c r="Y302" s="81" t="str">
        <f>IFERROR(VLOOKUP(#REF!,Lists!A$12:B$45,2,FALSE),"")</f>
        <v/>
      </c>
      <c r="Z302" s="85" t="str">
        <f t="shared" si="58"/>
        <v/>
      </c>
      <c r="AA302" s="95" t="str">
        <f t="shared" si="59"/>
        <v/>
      </c>
      <c r="AB302" s="95" t="str">
        <f>IF(L302&lt;&gt;0,IF(R302="Yes",IF(#REF!="","P",""),""),"")</f>
        <v/>
      </c>
      <c r="AC302" s="95" t="str">
        <f t="shared" si="60"/>
        <v/>
      </c>
      <c r="AD302" s="95" t="str">
        <f t="shared" si="61"/>
        <v/>
      </c>
      <c r="AE302" s="95" t="str">
        <f t="shared" si="62"/>
        <v/>
      </c>
      <c r="BN302" s="69" t="str">
        <f t="shared" si="63"/>
        <v/>
      </c>
      <c r="BO302" s="69" t="str">
        <f t="shared" si="64"/>
        <v/>
      </c>
      <c r="BP302" s="69" t="str">
        <f t="shared" si="65"/>
        <v/>
      </c>
      <c r="BQ302" s="69" t="str">
        <f t="shared" si="66"/>
        <v/>
      </c>
      <c r="BT302" s="69" t="str">
        <f t="shared" si="67"/>
        <v/>
      </c>
      <c r="CX302" s="39" t="str">
        <f t="shared" si="70"/>
        <v/>
      </c>
    </row>
    <row r="303" spans="1:102" ht="20.100000000000001" customHeight="1" x14ac:dyDescent="0.25">
      <c r="A303" s="85">
        <f>ROW()</f>
        <v>303</v>
      </c>
      <c r="B303" s="129" t="str">
        <f t="shared" si="68"/>
        <v/>
      </c>
      <c r="C303" s="129" t="str">
        <f t="shared" si="57"/>
        <v/>
      </c>
      <c r="D303" s="129" t="str">
        <f>IF(C303="","",COUNTIFS(C$11:C303,"&gt;0"))</f>
        <v/>
      </c>
      <c r="E303" s="53"/>
      <c r="F303" s="54"/>
      <c r="G303" s="54"/>
      <c r="H303" s="53"/>
      <c r="I303" s="168"/>
      <c r="J303" s="64"/>
      <c r="K303" s="261"/>
      <c r="L303" s="259">
        <v>0</v>
      </c>
      <c r="M303" s="171" t="str">
        <f>IFERROR(VLOOKUP(J303,Lists!J$4:K$725,2,FALSE),"")</f>
        <v/>
      </c>
      <c r="N303" s="66" t="str">
        <f>IFERROR(VLOOKUP(J303,Lists!J$4:L$725,3,FALSE),"")</f>
        <v/>
      </c>
      <c r="O303" s="67" t="str">
        <f t="shared" si="69"/>
        <v/>
      </c>
      <c r="P303" s="62"/>
      <c r="Q303" s="169"/>
      <c r="R303" s="89"/>
      <c r="S303" s="97"/>
      <c r="T303" s="53"/>
      <c r="U303" s="89"/>
      <c r="V303" s="98"/>
      <c r="W303" s="107"/>
      <c r="X303" s="81" t="str">
        <f>IFERROR(VLOOKUP(I303,Lists!A$4:B$11,2,FALSE),"")</f>
        <v/>
      </c>
      <c r="Y303" s="81" t="str">
        <f>IFERROR(VLOOKUP(#REF!,Lists!A$12:B$45,2,FALSE),"")</f>
        <v/>
      </c>
      <c r="Z303" s="85" t="str">
        <f t="shared" si="58"/>
        <v/>
      </c>
      <c r="AA303" s="95" t="str">
        <f t="shared" si="59"/>
        <v/>
      </c>
      <c r="AB303" s="95" t="str">
        <f>IF(L303&lt;&gt;0,IF(R303="Yes",IF(#REF!="","P",""),""),"")</f>
        <v/>
      </c>
      <c r="AC303" s="95" t="str">
        <f t="shared" si="60"/>
        <v/>
      </c>
      <c r="AD303" s="95" t="str">
        <f t="shared" si="61"/>
        <v/>
      </c>
      <c r="AE303" s="95" t="str">
        <f t="shared" si="62"/>
        <v/>
      </c>
      <c r="BN303" s="69" t="str">
        <f t="shared" si="63"/>
        <v/>
      </c>
      <c r="BO303" s="69" t="str">
        <f t="shared" si="64"/>
        <v/>
      </c>
      <c r="BP303" s="69" t="str">
        <f t="shared" si="65"/>
        <v/>
      </c>
      <c r="BQ303" s="69" t="str">
        <f t="shared" si="66"/>
        <v/>
      </c>
      <c r="BT303" s="69" t="str">
        <f t="shared" si="67"/>
        <v/>
      </c>
      <c r="CX303" s="39" t="str">
        <f t="shared" si="70"/>
        <v/>
      </c>
    </row>
    <row r="304" spans="1:102" ht="20.100000000000001" customHeight="1" x14ac:dyDescent="0.25">
      <c r="A304" s="85">
        <f>ROW()</f>
        <v>304</v>
      </c>
      <c r="B304" s="129" t="str">
        <f t="shared" si="68"/>
        <v/>
      </c>
      <c r="C304" s="129" t="str">
        <f t="shared" si="57"/>
        <v/>
      </c>
      <c r="D304" s="129" t="str">
        <f>IF(C304="","",COUNTIFS(C$11:C304,"&gt;0"))</f>
        <v/>
      </c>
      <c r="E304" s="53"/>
      <c r="F304" s="54"/>
      <c r="G304" s="54"/>
      <c r="H304" s="53"/>
      <c r="I304" s="168"/>
      <c r="J304" s="64"/>
      <c r="K304" s="261"/>
      <c r="L304" s="259">
        <v>0</v>
      </c>
      <c r="M304" s="171" t="str">
        <f>IFERROR(VLOOKUP(J304,Lists!J$4:K$725,2,FALSE),"")</f>
        <v/>
      </c>
      <c r="N304" s="66" t="str">
        <f>IFERROR(VLOOKUP(J304,Lists!J$4:L$725,3,FALSE),"")</f>
        <v/>
      </c>
      <c r="O304" s="67" t="str">
        <f t="shared" si="69"/>
        <v/>
      </c>
      <c r="P304" s="62"/>
      <c r="Q304" s="169"/>
      <c r="R304" s="89"/>
      <c r="S304" s="97"/>
      <c r="T304" s="53"/>
      <c r="U304" s="89"/>
      <c r="V304" s="98"/>
      <c r="W304" s="107"/>
      <c r="X304" s="81" t="str">
        <f>IFERROR(VLOOKUP(I304,Lists!A$4:B$11,2,FALSE),"")</f>
        <v/>
      </c>
      <c r="Y304" s="81" t="str">
        <f>IFERROR(VLOOKUP(#REF!,Lists!A$12:B$45,2,FALSE),"")</f>
        <v/>
      </c>
      <c r="Z304" s="85" t="str">
        <f t="shared" si="58"/>
        <v/>
      </c>
      <c r="AA304" s="95" t="str">
        <f t="shared" si="59"/>
        <v/>
      </c>
      <c r="AB304" s="95" t="str">
        <f>IF(L304&lt;&gt;0,IF(R304="Yes",IF(#REF!="","P",""),""),"")</f>
        <v/>
      </c>
      <c r="AC304" s="95" t="str">
        <f t="shared" si="60"/>
        <v/>
      </c>
      <c r="AD304" s="95" t="str">
        <f t="shared" si="61"/>
        <v/>
      </c>
      <c r="AE304" s="95" t="str">
        <f t="shared" si="62"/>
        <v/>
      </c>
      <c r="BN304" s="69" t="str">
        <f t="shared" si="63"/>
        <v/>
      </c>
      <c r="BO304" s="69" t="str">
        <f t="shared" si="64"/>
        <v/>
      </c>
      <c r="BP304" s="69" t="str">
        <f t="shared" si="65"/>
        <v/>
      </c>
      <c r="BQ304" s="69" t="str">
        <f t="shared" si="66"/>
        <v/>
      </c>
      <c r="BT304" s="69" t="str">
        <f t="shared" si="67"/>
        <v/>
      </c>
      <c r="CX304" s="39" t="str">
        <f t="shared" si="70"/>
        <v/>
      </c>
    </row>
    <row r="305" spans="1:102" ht="20.100000000000001" customHeight="1" x14ac:dyDescent="0.25">
      <c r="A305" s="85">
        <f>ROW()</f>
        <v>305</v>
      </c>
      <c r="B305" s="129" t="str">
        <f t="shared" si="68"/>
        <v/>
      </c>
      <c r="C305" s="129" t="str">
        <f t="shared" si="57"/>
        <v/>
      </c>
      <c r="D305" s="129" t="str">
        <f>IF(C305="","",COUNTIFS(C$11:C305,"&gt;0"))</f>
        <v/>
      </c>
      <c r="E305" s="53"/>
      <c r="F305" s="54"/>
      <c r="G305" s="54"/>
      <c r="H305" s="53"/>
      <c r="I305" s="168"/>
      <c r="J305" s="64"/>
      <c r="K305" s="261"/>
      <c r="L305" s="259">
        <v>0</v>
      </c>
      <c r="M305" s="171" t="str">
        <f>IFERROR(VLOOKUP(J305,Lists!J$4:K$725,2,FALSE),"")</f>
        <v/>
      </c>
      <c r="N305" s="66" t="str">
        <f>IFERROR(VLOOKUP(J305,Lists!J$4:L$725,3,FALSE),"")</f>
        <v/>
      </c>
      <c r="O305" s="67" t="str">
        <f t="shared" si="69"/>
        <v/>
      </c>
      <c r="P305" s="62"/>
      <c r="Q305" s="169"/>
      <c r="R305" s="89"/>
      <c r="S305" s="97"/>
      <c r="T305" s="53"/>
      <c r="U305" s="89"/>
      <c r="V305" s="98"/>
      <c r="W305" s="107"/>
      <c r="X305" s="81" t="str">
        <f>IFERROR(VLOOKUP(I305,Lists!A$4:B$11,2,FALSE),"")</f>
        <v/>
      </c>
      <c r="Y305" s="81" t="str">
        <f>IFERROR(VLOOKUP(#REF!,Lists!A$12:B$45,2,FALSE),"")</f>
        <v/>
      </c>
      <c r="Z305" s="85" t="str">
        <f t="shared" si="58"/>
        <v/>
      </c>
      <c r="AA305" s="95" t="str">
        <f t="shared" si="59"/>
        <v/>
      </c>
      <c r="AB305" s="95" t="str">
        <f>IF(L305&lt;&gt;0,IF(R305="Yes",IF(#REF!="","P",""),""),"")</f>
        <v/>
      </c>
      <c r="AC305" s="95" t="str">
        <f t="shared" si="60"/>
        <v/>
      </c>
      <c r="AD305" s="95" t="str">
        <f t="shared" si="61"/>
        <v/>
      </c>
      <c r="AE305" s="95" t="str">
        <f t="shared" si="62"/>
        <v/>
      </c>
      <c r="BN305" s="69" t="str">
        <f t="shared" si="63"/>
        <v/>
      </c>
      <c r="BO305" s="69" t="str">
        <f t="shared" si="64"/>
        <v/>
      </c>
      <c r="BP305" s="69" t="str">
        <f t="shared" si="65"/>
        <v/>
      </c>
      <c r="BQ305" s="69" t="str">
        <f t="shared" si="66"/>
        <v/>
      </c>
      <c r="BT305" s="69" t="str">
        <f t="shared" si="67"/>
        <v/>
      </c>
      <c r="CX305" s="39" t="str">
        <f t="shared" si="70"/>
        <v/>
      </c>
    </row>
    <row r="306" spans="1:102" ht="20.100000000000001" customHeight="1" x14ac:dyDescent="0.25">
      <c r="A306" s="85">
        <f>ROW()</f>
        <v>306</v>
      </c>
      <c r="B306" s="129" t="str">
        <f t="shared" si="68"/>
        <v/>
      </c>
      <c r="C306" s="129" t="str">
        <f t="shared" si="57"/>
        <v/>
      </c>
      <c r="D306" s="129" t="str">
        <f>IF(C306="","",COUNTIFS(C$11:C306,"&gt;0"))</f>
        <v/>
      </c>
      <c r="E306" s="53"/>
      <c r="F306" s="54"/>
      <c r="G306" s="54"/>
      <c r="H306" s="53"/>
      <c r="I306" s="168"/>
      <c r="J306" s="64"/>
      <c r="K306" s="261"/>
      <c r="L306" s="259">
        <v>0</v>
      </c>
      <c r="M306" s="171" t="str">
        <f>IFERROR(VLOOKUP(J306,Lists!J$4:K$725,2,FALSE),"")</f>
        <v/>
      </c>
      <c r="N306" s="66" t="str">
        <f>IFERROR(VLOOKUP(J306,Lists!J$4:L$725,3,FALSE),"")</f>
        <v/>
      </c>
      <c r="O306" s="67" t="str">
        <f t="shared" si="69"/>
        <v/>
      </c>
      <c r="P306" s="62"/>
      <c r="Q306" s="169"/>
      <c r="R306" s="89"/>
      <c r="S306" s="97"/>
      <c r="T306" s="53"/>
      <c r="U306" s="89"/>
      <c r="V306" s="98"/>
      <c r="W306" s="107"/>
      <c r="X306" s="81" t="str">
        <f>IFERROR(VLOOKUP(I306,Lists!A$4:B$11,2,FALSE),"")</f>
        <v/>
      </c>
      <c r="Y306" s="81" t="str">
        <f>IFERROR(VLOOKUP(#REF!,Lists!A$12:B$45,2,FALSE),"")</f>
        <v/>
      </c>
      <c r="Z306" s="85" t="str">
        <f t="shared" si="58"/>
        <v/>
      </c>
      <c r="AA306" s="95" t="str">
        <f t="shared" si="59"/>
        <v/>
      </c>
      <c r="AB306" s="95" t="str">
        <f>IF(L306&lt;&gt;0,IF(R306="Yes",IF(#REF!="","P",""),""),"")</f>
        <v/>
      </c>
      <c r="AC306" s="95" t="str">
        <f t="shared" si="60"/>
        <v/>
      </c>
      <c r="AD306" s="95" t="str">
        <f t="shared" si="61"/>
        <v/>
      </c>
      <c r="AE306" s="95" t="str">
        <f t="shared" si="62"/>
        <v/>
      </c>
      <c r="BN306" s="69" t="str">
        <f t="shared" si="63"/>
        <v/>
      </c>
      <c r="BO306" s="69" t="str">
        <f t="shared" si="64"/>
        <v/>
      </c>
      <c r="BP306" s="69" t="str">
        <f t="shared" si="65"/>
        <v/>
      </c>
      <c r="BQ306" s="69" t="str">
        <f t="shared" si="66"/>
        <v/>
      </c>
      <c r="BT306" s="69" t="str">
        <f t="shared" si="67"/>
        <v/>
      </c>
      <c r="CX306" s="39" t="str">
        <f t="shared" si="70"/>
        <v/>
      </c>
    </row>
    <row r="307" spans="1:102" ht="20.100000000000001" customHeight="1" x14ac:dyDescent="0.25">
      <c r="A307" s="85">
        <f>ROW()</f>
        <v>307</v>
      </c>
      <c r="B307" s="129" t="str">
        <f t="shared" si="68"/>
        <v/>
      </c>
      <c r="C307" s="129" t="str">
        <f t="shared" si="57"/>
        <v/>
      </c>
      <c r="D307" s="129" t="str">
        <f>IF(C307="","",COUNTIFS(C$11:C307,"&gt;0"))</f>
        <v/>
      </c>
      <c r="E307" s="53"/>
      <c r="F307" s="54"/>
      <c r="G307" s="54"/>
      <c r="H307" s="53"/>
      <c r="I307" s="168"/>
      <c r="J307" s="64"/>
      <c r="K307" s="261"/>
      <c r="L307" s="259">
        <v>0</v>
      </c>
      <c r="M307" s="171" t="str">
        <f>IFERROR(VLOOKUP(J307,Lists!J$4:K$725,2,FALSE),"")</f>
        <v/>
      </c>
      <c r="N307" s="66" t="str">
        <f>IFERROR(VLOOKUP(J307,Lists!J$4:L$725,3,FALSE),"")</f>
        <v/>
      </c>
      <c r="O307" s="67" t="str">
        <f t="shared" si="69"/>
        <v/>
      </c>
      <c r="P307" s="62"/>
      <c r="Q307" s="169"/>
      <c r="R307" s="89"/>
      <c r="S307" s="97"/>
      <c r="T307" s="53"/>
      <c r="U307" s="89"/>
      <c r="V307" s="98"/>
      <c r="W307" s="107"/>
      <c r="X307" s="81" t="str">
        <f>IFERROR(VLOOKUP(I307,Lists!A$4:B$11,2,FALSE),"")</f>
        <v/>
      </c>
      <c r="Y307" s="81" t="str">
        <f>IFERROR(VLOOKUP(#REF!,Lists!A$12:B$45,2,FALSE),"")</f>
        <v/>
      </c>
      <c r="Z307" s="85" t="str">
        <f t="shared" si="58"/>
        <v/>
      </c>
      <c r="AA307" s="95" t="str">
        <f t="shared" si="59"/>
        <v/>
      </c>
      <c r="AB307" s="95" t="str">
        <f>IF(L307&lt;&gt;0,IF(R307="Yes",IF(#REF!="","P",""),""),"")</f>
        <v/>
      </c>
      <c r="AC307" s="95" t="str">
        <f t="shared" si="60"/>
        <v/>
      </c>
      <c r="AD307" s="95" t="str">
        <f t="shared" si="61"/>
        <v/>
      </c>
      <c r="AE307" s="95" t="str">
        <f t="shared" si="62"/>
        <v/>
      </c>
      <c r="BN307" s="69" t="str">
        <f t="shared" si="63"/>
        <v/>
      </c>
      <c r="BO307" s="69" t="str">
        <f t="shared" si="64"/>
        <v/>
      </c>
      <c r="BP307" s="69" t="str">
        <f t="shared" si="65"/>
        <v/>
      </c>
      <c r="BQ307" s="69" t="str">
        <f t="shared" si="66"/>
        <v/>
      </c>
      <c r="BT307" s="69" t="str">
        <f t="shared" si="67"/>
        <v/>
      </c>
      <c r="CX307" s="39" t="str">
        <f t="shared" si="70"/>
        <v/>
      </c>
    </row>
    <row r="308" spans="1:102" ht="20.100000000000001" customHeight="1" x14ac:dyDescent="0.25">
      <c r="A308" s="85">
        <f>ROW()</f>
        <v>308</v>
      </c>
      <c r="B308" s="129" t="str">
        <f t="shared" si="68"/>
        <v/>
      </c>
      <c r="C308" s="129" t="str">
        <f t="shared" si="57"/>
        <v/>
      </c>
      <c r="D308" s="129" t="str">
        <f>IF(C308="","",COUNTIFS(C$11:C308,"&gt;0"))</f>
        <v/>
      </c>
      <c r="E308" s="53"/>
      <c r="F308" s="54"/>
      <c r="G308" s="54"/>
      <c r="H308" s="53"/>
      <c r="I308" s="168"/>
      <c r="J308" s="64"/>
      <c r="K308" s="261"/>
      <c r="L308" s="259">
        <v>0</v>
      </c>
      <c r="M308" s="171" t="str">
        <f>IFERROR(VLOOKUP(J308,Lists!J$4:K$725,2,FALSE),"")</f>
        <v/>
      </c>
      <c r="N308" s="66" t="str">
        <f>IFERROR(VLOOKUP(J308,Lists!J$4:L$725,3,FALSE),"")</f>
        <v/>
      </c>
      <c r="O308" s="67" t="str">
        <f t="shared" si="69"/>
        <v/>
      </c>
      <c r="P308" s="62"/>
      <c r="Q308" s="169"/>
      <c r="R308" s="89"/>
      <c r="S308" s="97"/>
      <c r="T308" s="53"/>
      <c r="U308" s="89"/>
      <c r="V308" s="98"/>
      <c r="W308" s="107"/>
      <c r="X308" s="81" t="str">
        <f>IFERROR(VLOOKUP(I308,Lists!A$4:B$11,2,FALSE),"")</f>
        <v/>
      </c>
      <c r="Y308" s="81" t="str">
        <f>IFERROR(VLOOKUP(#REF!,Lists!A$12:B$45,2,FALSE),"")</f>
        <v/>
      </c>
      <c r="Z308" s="85" t="str">
        <f t="shared" si="58"/>
        <v/>
      </c>
      <c r="AA308" s="95" t="str">
        <f t="shared" si="59"/>
        <v/>
      </c>
      <c r="AB308" s="95" t="str">
        <f>IF(L308&lt;&gt;0,IF(R308="Yes",IF(#REF!="","P",""),""),"")</f>
        <v/>
      </c>
      <c r="AC308" s="95" t="str">
        <f t="shared" si="60"/>
        <v/>
      </c>
      <c r="AD308" s="95" t="str">
        <f t="shared" si="61"/>
        <v/>
      </c>
      <c r="AE308" s="95" t="str">
        <f t="shared" si="62"/>
        <v/>
      </c>
      <c r="BN308" s="69" t="str">
        <f t="shared" si="63"/>
        <v/>
      </c>
      <c r="BO308" s="69" t="str">
        <f t="shared" si="64"/>
        <v/>
      </c>
      <c r="BP308" s="69" t="str">
        <f t="shared" si="65"/>
        <v/>
      </c>
      <c r="BQ308" s="69" t="str">
        <f t="shared" si="66"/>
        <v/>
      </c>
      <c r="BT308" s="69" t="str">
        <f t="shared" si="67"/>
        <v/>
      </c>
      <c r="CX308" s="39" t="str">
        <f t="shared" si="70"/>
        <v/>
      </c>
    </row>
    <row r="309" spans="1:102" ht="20.100000000000001" customHeight="1" x14ac:dyDescent="0.25">
      <c r="A309" s="85">
        <f>ROW()</f>
        <v>309</v>
      </c>
      <c r="B309" s="129" t="str">
        <f t="shared" si="68"/>
        <v/>
      </c>
      <c r="C309" s="129" t="str">
        <f t="shared" si="57"/>
        <v/>
      </c>
      <c r="D309" s="129" t="str">
        <f>IF(C309="","",COUNTIFS(C$11:C309,"&gt;0"))</f>
        <v/>
      </c>
      <c r="E309" s="53"/>
      <c r="F309" s="54"/>
      <c r="G309" s="54"/>
      <c r="H309" s="53"/>
      <c r="I309" s="168"/>
      <c r="J309" s="64"/>
      <c r="K309" s="261"/>
      <c r="L309" s="259">
        <v>0</v>
      </c>
      <c r="M309" s="171" t="str">
        <f>IFERROR(VLOOKUP(J309,Lists!J$4:K$725,2,FALSE),"")</f>
        <v/>
      </c>
      <c r="N309" s="66" t="str">
        <f>IFERROR(VLOOKUP(J309,Lists!J$4:L$725,3,FALSE),"")</f>
        <v/>
      </c>
      <c r="O309" s="67" t="str">
        <f t="shared" si="69"/>
        <v/>
      </c>
      <c r="P309" s="62"/>
      <c r="Q309" s="169"/>
      <c r="R309" s="89"/>
      <c r="S309" s="97"/>
      <c r="T309" s="53"/>
      <c r="U309" s="89"/>
      <c r="V309" s="98"/>
      <c r="W309" s="107"/>
      <c r="X309" s="81" t="str">
        <f>IFERROR(VLOOKUP(I309,Lists!A$4:B$11,2,FALSE),"")</f>
        <v/>
      </c>
      <c r="Y309" s="81" t="str">
        <f>IFERROR(VLOOKUP(#REF!,Lists!A$12:B$45,2,FALSE),"")</f>
        <v/>
      </c>
      <c r="Z309" s="85" t="str">
        <f t="shared" si="58"/>
        <v/>
      </c>
      <c r="AA309" s="95" t="str">
        <f t="shared" si="59"/>
        <v/>
      </c>
      <c r="AB309" s="95" t="str">
        <f>IF(L309&lt;&gt;0,IF(R309="Yes",IF(#REF!="","P",""),""),"")</f>
        <v/>
      </c>
      <c r="AC309" s="95" t="str">
        <f t="shared" si="60"/>
        <v/>
      </c>
      <c r="AD309" s="95" t="str">
        <f t="shared" si="61"/>
        <v/>
      </c>
      <c r="AE309" s="95" t="str">
        <f t="shared" si="62"/>
        <v/>
      </c>
      <c r="BN309" s="69" t="str">
        <f t="shared" si="63"/>
        <v/>
      </c>
      <c r="BO309" s="69" t="str">
        <f t="shared" si="64"/>
        <v/>
      </c>
      <c r="BP309" s="69" t="str">
        <f t="shared" si="65"/>
        <v/>
      </c>
      <c r="BQ309" s="69" t="str">
        <f t="shared" si="66"/>
        <v/>
      </c>
      <c r="BT309" s="69" t="str">
        <f t="shared" si="67"/>
        <v/>
      </c>
      <c r="CX309" s="39" t="str">
        <f t="shared" si="70"/>
        <v/>
      </c>
    </row>
    <row r="310" spans="1:102" ht="20.100000000000001" customHeight="1" x14ac:dyDescent="0.25">
      <c r="A310" s="85">
        <f>ROW()</f>
        <v>310</v>
      </c>
      <c r="B310" s="129" t="str">
        <f t="shared" si="68"/>
        <v/>
      </c>
      <c r="C310" s="129" t="str">
        <f t="shared" si="57"/>
        <v/>
      </c>
      <c r="D310" s="129" t="str">
        <f>IF(C310="","",COUNTIFS(C$11:C310,"&gt;0"))</f>
        <v/>
      </c>
      <c r="E310" s="53"/>
      <c r="F310" s="54"/>
      <c r="G310" s="54"/>
      <c r="H310" s="53"/>
      <c r="I310" s="168"/>
      <c r="J310" s="64"/>
      <c r="K310" s="261"/>
      <c r="L310" s="259">
        <v>0</v>
      </c>
      <c r="M310" s="171" t="str">
        <f>IFERROR(VLOOKUP(J310,Lists!J$4:K$725,2,FALSE),"")</f>
        <v/>
      </c>
      <c r="N310" s="66" t="str">
        <f>IFERROR(VLOOKUP(J310,Lists!J$4:L$725,3,FALSE),"")</f>
        <v/>
      </c>
      <c r="O310" s="67" t="str">
        <f t="shared" si="69"/>
        <v/>
      </c>
      <c r="P310" s="62"/>
      <c r="Q310" s="169"/>
      <c r="R310" s="89"/>
      <c r="S310" s="97"/>
      <c r="T310" s="53"/>
      <c r="U310" s="89"/>
      <c r="V310" s="98"/>
      <c r="W310" s="107"/>
      <c r="X310" s="81" t="str">
        <f>IFERROR(VLOOKUP(I310,Lists!A$4:B$11,2,FALSE),"")</f>
        <v/>
      </c>
      <c r="Y310" s="81" t="str">
        <f>IFERROR(VLOOKUP(#REF!,Lists!A$12:B$45,2,FALSE),"")</f>
        <v/>
      </c>
      <c r="Z310" s="85" t="str">
        <f t="shared" si="58"/>
        <v/>
      </c>
      <c r="AA310" s="95" t="str">
        <f t="shared" si="59"/>
        <v/>
      </c>
      <c r="AB310" s="95" t="str">
        <f>IF(L310&lt;&gt;0,IF(R310="Yes",IF(#REF!="","P",""),""),"")</f>
        <v/>
      </c>
      <c r="AC310" s="95" t="str">
        <f t="shared" si="60"/>
        <v/>
      </c>
      <c r="AD310" s="95" t="str">
        <f t="shared" si="61"/>
        <v/>
      </c>
      <c r="AE310" s="95" t="str">
        <f t="shared" si="62"/>
        <v/>
      </c>
      <c r="BN310" s="69" t="str">
        <f t="shared" si="63"/>
        <v/>
      </c>
      <c r="BO310" s="69" t="str">
        <f t="shared" si="64"/>
        <v/>
      </c>
      <c r="BP310" s="69" t="str">
        <f t="shared" si="65"/>
        <v/>
      </c>
      <c r="BQ310" s="69" t="str">
        <f t="shared" si="66"/>
        <v/>
      </c>
      <c r="BT310" s="69" t="str">
        <f t="shared" si="67"/>
        <v/>
      </c>
      <c r="CX310" s="39" t="str">
        <f t="shared" si="70"/>
        <v/>
      </c>
    </row>
    <row r="311" spans="1:102" ht="20.100000000000001" customHeight="1" x14ac:dyDescent="0.25">
      <c r="A311" s="85">
        <f>ROW()</f>
        <v>311</v>
      </c>
      <c r="B311" s="129" t="str">
        <f t="shared" si="68"/>
        <v/>
      </c>
      <c r="C311" s="129" t="str">
        <f t="shared" si="57"/>
        <v/>
      </c>
      <c r="D311" s="129" t="str">
        <f>IF(C311="","",COUNTIFS(C$11:C311,"&gt;0"))</f>
        <v/>
      </c>
      <c r="E311" s="53"/>
      <c r="F311" s="54"/>
      <c r="G311" s="54"/>
      <c r="H311" s="53"/>
      <c r="I311" s="168"/>
      <c r="J311" s="64"/>
      <c r="K311" s="261"/>
      <c r="L311" s="259">
        <v>0</v>
      </c>
      <c r="M311" s="171" t="str">
        <f>IFERROR(VLOOKUP(J311,Lists!J$4:K$725,2,FALSE),"")</f>
        <v/>
      </c>
      <c r="N311" s="66" t="str">
        <f>IFERROR(VLOOKUP(J311,Lists!J$4:L$725,3,FALSE),"")</f>
        <v/>
      </c>
      <c r="O311" s="67" t="str">
        <f t="shared" si="69"/>
        <v/>
      </c>
      <c r="P311" s="62"/>
      <c r="Q311" s="169"/>
      <c r="R311" s="89"/>
      <c r="S311" s="97"/>
      <c r="T311" s="53"/>
      <c r="U311" s="89"/>
      <c r="V311" s="98"/>
      <c r="W311" s="107"/>
      <c r="X311" s="81" t="str">
        <f>IFERROR(VLOOKUP(I311,Lists!A$4:B$11,2,FALSE),"")</f>
        <v/>
      </c>
      <c r="Y311" s="81" t="str">
        <f>IFERROR(VLOOKUP(#REF!,Lists!A$12:B$45,2,FALSE),"")</f>
        <v/>
      </c>
      <c r="Z311" s="85" t="str">
        <f t="shared" si="58"/>
        <v/>
      </c>
      <c r="AA311" s="95" t="str">
        <f t="shared" si="59"/>
        <v/>
      </c>
      <c r="AB311" s="95" t="str">
        <f>IF(L311&lt;&gt;0,IF(R311="Yes",IF(#REF!="","P",""),""),"")</f>
        <v/>
      </c>
      <c r="AC311" s="95" t="str">
        <f t="shared" si="60"/>
        <v/>
      </c>
      <c r="AD311" s="95" t="str">
        <f t="shared" si="61"/>
        <v/>
      </c>
      <c r="AE311" s="95" t="str">
        <f t="shared" si="62"/>
        <v/>
      </c>
      <c r="BN311" s="69" t="str">
        <f t="shared" si="63"/>
        <v/>
      </c>
      <c r="BO311" s="69" t="str">
        <f t="shared" si="64"/>
        <v/>
      </c>
      <c r="BP311" s="69" t="str">
        <f t="shared" si="65"/>
        <v/>
      </c>
      <c r="BQ311" s="69" t="str">
        <f t="shared" si="66"/>
        <v/>
      </c>
      <c r="BT311" s="69" t="str">
        <f t="shared" si="67"/>
        <v/>
      </c>
      <c r="CX311" s="39" t="str">
        <f t="shared" si="70"/>
        <v/>
      </c>
    </row>
    <row r="312" spans="1:102" ht="20.100000000000001" customHeight="1" x14ac:dyDescent="0.25">
      <c r="A312" s="85">
        <f>ROW()</f>
        <v>312</v>
      </c>
      <c r="B312" s="129" t="str">
        <f t="shared" si="68"/>
        <v/>
      </c>
      <c r="C312" s="129" t="str">
        <f t="shared" si="57"/>
        <v/>
      </c>
      <c r="D312" s="129" t="str">
        <f>IF(C312="","",COUNTIFS(C$11:C312,"&gt;0"))</f>
        <v/>
      </c>
      <c r="E312" s="53"/>
      <c r="F312" s="54"/>
      <c r="G312" s="54"/>
      <c r="H312" s="53"/>
      <c r="I312" s="168"/>
      <c r="J312" s="64"/>
      <c r="K312" s="261"/>
      <c r="L312" s="259">
        <v>0</v>
      </c>
      <c r="M312" s="171" t="str">
        <f>IFERROR(VLOOKUP(J312,Lists!J$4:K$725,2,FALSE),"")</f>
        <v/>
      </c>
      <c r="N312" s="66" t="str">
        <f>IFERROR(VLOOKUP(J312,Lists!J$4:L$725,3,FALSE),"")</f>
        <v/>
      </c>
      <c r="O312" s="67" t="str">
        <f t="shared" si="69"/>
        <v/>
      </c>
      <c r="P312" s="62"/>
      <c r="Q312" s="169"/>
      <c r="R312" s="89"/>
      <c r="S312" s="97"/>
      <c r="T312" s="53"/>
      <c r="U312" s="89"/>
      <c r="V312" s="98"/>
      <c r="W312" s="107"/>
      <c r="X312" s="81" t="str">
        <f>IFERROR(VLOOKUP(I312,Lists!A$4:B$11,2,FALSE),"")</f>
        <v/>
      </c>
      <c r="Y312" s="81" t="str">
        <f>IFERROR(VLOOKUP(#REF!,Lists!A$12:B$45,2,FALSE),"")</f>
        <v/>
      </c>
      <c r="Z312" s="85" t="str">
        <f t="shared" si="58"/>
        <v/>
      </c>
      <c r="AA312" s="95" t="str">
        <f t="shared" si="59"/>
        <v/>
      </c>
      <c r="AB312" s="95" t="str">
        <f>IF(L312&lt;&gt;0,IF(R312="Yes",IF(#REF!="","P",""),""),"")</f>
        <v/>
      </c>
      <c r="AC312" s="95" t="str">
        <f t="shared" si="60"/>
        <v/>
      </c>
      <c r="AD312" s="95" t="str">
        <f t="shared" si="61"/>
        <v/>
      </c>
      <c r="AE312" s="95" t="str">
        <f t="shared" si="62"/>
        <v/>
      </c>
      <c r="BN312" s="69" t="str">
        <f t="shared" si="63"/>
        <v/>
      </c>
      <c r="BO312" s="69" t="str">
        <f t="shared" si="64"/>
        <v/>
      </c>
      <c r="BP312" s="69" t="str">
        <f t="shared" si="65"/>
        <v/>
      </c>
      <c r="BQ312" s="69" t="str">
        <f t="shared" si="66"/>
        <v/>
      </c>
      <c r="BT312" s="69" t="str">
        <f t="shared" si="67"/>
        <v/>
      </c>
      <c r="CX312" s="39" t="str">
        <f t="shared" si="70"/>
        <v/>
      </c>
    </row>
    <row r="313" spans="1:102" ht="20.100000000000001" customHeight="1" x14ac:dyDescent="0.25">
      <c r="A313" s="85">
        <f>ROW()</f>
        <v>313</v>
      </c>
      <c r="B313" s="129" t="str">
        <f t="shared" si="68"/>
        <v/>
      </c>
      <c r="C313" s="129" t="str">
        <f t="shared" si="57"/>
        <v/>
      </c>
      <c r="D313" s="129" t="str">
        <f>IF(C313="","",COUNTIFS(C$11:C313,"&gt;0"))</f>
        <v/>
      </c>
      <c r="E313" s="53"/>
      <c r="F313" s="54"/>
      <c r="G313" s="54"/>
      <c r="H313" s="53"/>
      <c r="I313" s="168"/>
      <c r="J313" s="64"/>
      <c r="K313" s="261"/>
      <c r="L313" s="259">
        <v>0</v>
      </c>
      <c r="M313" s="171" t="str">
        <f>IFERROR(VLOOKUP(J313,Lists!J$4:K$725,2,FALSE),"")</f>
        <v/>
      </c>
      <c r="N313" s="66" t="str">
        <f>IFERROR(VLOOKUP(J313,Lists!J$4:L$725,3,FALSE),"")</f>
        <v/>
      </c>
      <c r="O313" s="67" t="str">
        <f t="shared" si="69"/>
        <v/>
      </c>
      <c r="P313" s="62"/>
      <c r="Q313" s="169"/>
      <c r="R313" s="89"/>
      <c r="S313" s="97"/>
      <c r="T313" s="53"/>
      <c r="U313" s="89"/>
      <c r="V313" s="98"/>
      <c r="W313" s="107"/>
      <c r="X313" s="81" t="str">
        <f>IFERROR(VLOOKUP(I313,Lists!A$4:B$11,2,FALSE),"")</f>
        <v/>
      </c>
      <c r="Y313" s="81" t="str">
        <f>IFERROR(VLOOKUP(#REF!,Lists!A$12:B$45,2,FALSE),"")</f>
        <v/>
      </c>
      <c r="Z313" s="85" t="str">
        <f t="shared" si="58"/>
        <v/>
      </c>
      <c r="AA313" s="95" t="str">
        <f t="shared" si="59"/>
        <v/>
      </c>
      <c r="AB313" s="95" t="str">
        <f>IF(L313&lt;&gt;0,IF(R313="Yes",IF(#REF!="","P",""),""),"")</f>
        <v/>
      </c>
      <c r="AC313" s="95" t="str">
        <f t="shared" si="60"/>
        <v/>
      </c>
      <c r="AD313" s="95" t="str">
        <f t="shared" si="61"/>
        <v/>
      </c>
      <c r="AE313" s="95" t="str">
        <f t="shared" si="62"/>
        <v/>
      </c>
      <c r="BN313" s="69" t="str">
        <f t="shared" si="63"/>
        <v/>
      </c>
      <c r="BO313" s="69" t="str">
        <f t="shared" si="64"/>
        <v/>
      </c>
      <c r="BP313" s="69" t="str">
        <f t="shared" si="65"/>
        <v/>
      </c>
      <c r="BQ313" s="69" t="str">
        <f t="shared" si="66"/>
        <v/>
      </c>
      <c r="BT313" s="69" t="str">
        <f t="shared" si="67"/>
        <v/>
      </c>
      <c r="CX313" s="39" t="str">
        <f t="shared" si="70"/>
        <v/>
      </c>
    </row>
    <row r="314" spans="1:102" ht="20.100000000000001" customHeight="1" x14ac:dyDescent="0.25">
      <c r="A314" s="85">
        <f>ROW()</f>
        <v>314</v>
      </c>
      <c r="B314" s="129" t="str">
        <f t="shared" si="68"/>
        <v/>
      </c>
      <c r="C314" s="129" t="str">
        <f t="shared" si="57"/>
        <v/>
      </c>
      <c r="D314" s="129" t="str">
        <f>IF(C314="","",COUNTIFS(C$11:C314,"&gt;0"))</f>
        <v/>
      </c>
      <c r="E314" s="53"/>
      <c r="F314" s="54"/>
      <c r="G314" s="54"/>
      <c r="H314" s="53"/>
      <c r="I314" s="168"/>
      <c r="J314" s="64"/>
      <c r="K314" s="261"/>
      <c r="L314" s="259">
        <v>0</v>
      </c>
      <c r="M314" s="171" t="str">
        <f>IFERROR(VLOOKUP(J314,Lists!J$4:K$725,2,FALSE),"")</f>
        <v/>
      </c>
      <c r="N314" s="66" t="str">
        <f>IFERROR(VLOOKUP(J314,Lists!J$4:L$725,3,FALSE),"")</f>
        <v/>
      </c>
      <c r="O314" s="67" t="str">
        <f t="shared" si="69"/>
        <v/>
      </c>
      <c r="P314" s="62"/>
      <c r="Q314" s="169"/>
      <c r="R314" s="89"/>
      <c r="S314" s="97"/>
      <c r="T314" s="53"/>
      <c r="U314" s="89"/>
      <c r="V314" s="98"/>
      <c r="W314" s="107"/>
      <c r="X314" s="81" t="str">
        <f>IFERROR(VLOOKUP(I314,Lists!A$4:B$11,2,FALSE),"")</f>
        <v/>
      </c>
      <c r="Y314" s="81" t="str">
        <f>IFERROR(VLOOKUP(#REF!,Lists!A$12:B$45,2,FALSE),"")</f>
        <v/>
      </c>
      <c r="Z314" s="85" t="str">
        <f t="shared" si="58"/>
        <v/>
      </c>
      <c r="AA314" s="95" t="str">
        <f t="shared" si="59"/>
        <v/>
      </c>
      <c r="AB314" s="95" t="str">
        <f>IF(L314&lt;&gt;0,IF(R314="Yes",IF(#REF!="","P",""),""),"")</f>
        <v/>
      </c>
      <c r="AC314" s="95" t="str">
        <f t="shared" si="60"/>
        <v/>
      </c>
      <c r="AD314" s="95" t="str">
        <f t="shared" si="61"/>
        <v/>
      </c>
      <c r="AE314" s="95" t="str">
        <f t="shared" si="62"/>
        <v/>
      </c>
      <c r="BN314" s="69" t="str">
        <f t="shared" si="63"/>
        <v/>
      </c>
      <c r="BO314" s="69" t="str">
        <f t="shared" si="64"/>
        <v/>
      </c>
      <c r="BP314" s="69" t="str">
        <f t="shared" si="65"/>
        <v/>
      </c>
      <c r="BQ314" s="69" t="str">
        <f t="shared" si="66"/>
        <v/>
      </c>
      <c r="BT314" s="69" t="str">
        <f t="shared" si="67"/>
        <v/>
      </c>
      <c r="CX314" s="39" t="str">
        <f t="shared" si="70"/>
        <v/>
      </c>
    </row>
    <row r="315" spans="1:102" ht="20.100000000000001" customHeight="1" x14ac:dyDescent="0.25">
      <c r="A315" s="85">
        <f>ROW()</f>
        <v>315</v>
      </c>
      <c r="B315" s="129" t="str">
        <f t="shared" si="68"/>
        <v/>
      </c>
      <c r="C315" s="129" t="str">
        <f t="shared" si="57"/>
        <v/>
      </c>
      <c r="D315" s="129" t="str">
        <f>IF(C315="","",COUNTIFS(C$11:C315,"&gt;0"))</f>
        <v/>
      </c>
      <c r="E315" s="53"/>
      <c r="F315" s="54"/>
      <c r="G315" s="54"/>
      <c r="H315" s="53"/>
      <c r="I315" s="168"/>
      <c r="J315" s="64"/>
      <c r="K315" s="261"/>
      <c r="L315" s="259">
        <v>0</v>
      </c>
      <c r="M315" s="171" t="str">
        <f>IFERROR(VLOOKUP(J315,Lists!J$4:K$725,2,FALSE),"")</f>
        <v/>
      </c>
      <c r="N315" s="66" t="str">
        <f>IFERROR(VLOOKUP(J315,Lists!J$4:L$725,3,FALSE),"")</f>
        <v/>
      </c>
      <c r="O315" s="67" t="str">
        <f t="shared" si="69"/>
        <v/>
      </c>
      <c r="P315" s="62"/>
      <c r="Q315" s="169"/>
      <c r="R315" s="89"/>
      <c r="S315" s="97"/>
      <c r="T315" s="53"/>
      <c r="U315" s="89"/>
      <c r="V315" s="98"/>
      <c r="W315" s="107"/>
      <c r="X315" s="81" t="str">
        <f>IFERROR(VLOOKUP(I315,Lists!A$4:B$11,2,FALSE),"")</f>
        <v/>
      </c>
      <c r="Y315" s="81" t="str">
        <f>IFERROR(VLOOKUP(#REF!,Lists!A$12:B$45,2,FALSE),"")</f>
        <v/>
      </c>
      <c r="Z315" s="85" t="str">
        <f t="shared" si="58"/>
        <v/>
      </c>
      <c r="AA315" s="95" t="str">
        <f t="shared" si="59"/>
        <v/>
      </c>
      <c r="AB315" s="95" t="str">
        <f>IF(L315&lt;&gt;0,IF(R315="Yes",IF(#REF!="","P",""),""),"")</f>
        <v/>
      </c>
      <c r="AC315" s="95" t="str">
        <f t="shared" si="60"/>
        <v/>
      </c>
      <c r="AD315" s="95" t="str">
        <f t="shared" si="61"/>
        <v/>
      </c>
      <c r="AE315" s="95" t="str">
        <f t="shared" si="62"/>
        <v/>
      </c>
      <c r="BN315" s="69" t="str">
        <f t="shared" si="63"/>
        <v/>
      </c>
      <c r="BO315" s="69" t="str">
        <f t="shared" si="64"/>
        <v/>
      </c>
      <c r="BP315" s="69" t="str">
        <f t="shared" si="65"/>
        <v/>
      </c>
      <c r="BQ315" s="69" t="str">
        <f t="shared" si="66"/>
        <v/>
      </c>
      <c r="BT315" s="69" t="str">
        <f t="shared" si="67"/>
        <v/>
      </c>
      <c r="CX315" s="39" t="str">
        <f t="shared" si="70"/>
        <v/>
      </c>
    </row>
    <row r="316" spans="1:102" ht="20.100000000000001" customHeight="1" x14ac:dyDescent="0.25">
      <c r="A316" s="85">
        <f>ROW()</f>
        <v>316</v>
      </c>
      <c r="B316" s="129" t="str">
        <f t="shared" si="68"/>
        <v/>
      </c>
      <c r="C316" s="129" t="str">
        <f t="shared" si="57"/>
        <v/>
      </c>
      <c r="D316" s="129" t="str">
        <f>IF(C316="","",COUNTIFS(C$11:C316,"&gt;0"))</f>
        <v/>
      </c>
      <c r="E316" s="53"/>
      <c r="F316" s="54"/>
      <c r="G316" s="54"/>
      <c r="H316" s="53"/>
      <c r="I316" s="168"/>
      <c r="J316" s="64"/>
      <c r="K316" s="261"/>
      <c r="L316" s="259">
        <v>0</v>
      </c>
      <c r="M316" s="171" t="str">
        <f>IFERROR(VLOOKUP(J316,Lists!J$4:K$725,2,FALSE),"")</f>
        <v/>
      </c>
      <c r="N316" s="66" t="str">
        <f>IFERROR(VLOOKUP(J316,Lists!J$4:L$725,3,FALSE),"")</f>
        <v/>
      </c>
      <c r="O316" s="67" t="str">
        <f t="shared" si="69"/>
        <v/>
      </c>
      <c r="P316" s="62"/>
      <c r="Q316" s="169"/>
      <c r="R316" s="89"/>
      <c r="S316" s="97"/>
      <c r="T316" s="53"/>
      <c r="U316" s="89"/>
      <c r="V316" s="98"/>
      <c r="W316" s="107"/>
      <c r="X316" s="81" t="str">
        <f>IFERROR(VLOOKUP(I316,Lists!A$4:B$11,2,FALSE),"")</f>
        <v/>
      </c>
      <c r="Y316" s="81" t="str">
        <f>IFERROR(VLOOKUP(#REF!,Lists!A$12:B$45,2,FALSE),"")</f>
        <v/>
      </c>
      <c r="Z316" s="85" t="str">
        <f t="shared" si="58"/>
        <v/>
      </c>
      <c r="AA316" s="95" t="str">
        <f t="shared" si="59"/>
        <v/>
      </c>
      <c r="AB316" s="95" t="str">
        <f>IF(L316&lt;&gt;0,IF(R316="Yes",IF(#REF!="","P",""),""),"")</f>
        <v/>
      </c>
      <c r="AC316" s="95" t="str">
        <f t="shared" si="60"/>
        <v/>
      </c>
      <c r="AD316" s="95" t="str">
        <f t="shared" si="61"/>
        <v/>
      </c>
      <c r="AE316" s="95" t="str">
        <f t="shared" si="62"/>
        <v/>
      </c>
      <c r="BN316" s="69" t="str">
        <f t="shared" si="63"/>
        <v/>
      </c>
      <c r="BO316" s="69" t="str">
        <f t="shared" si="64"/>
        <v/>
      </c>
      <c r="BP316" s="69" t="str">
        <f t="shared" si="65"/>
        <v/>
      </c>
      <c r="BQ316" s="69" t="str">
        <f t="shared" si="66"/>
        <v/>
      </c>
      <c r="BT316" s="69" t="str">
        <f t="shared" si="67"/>
        <v/>
      </c>
      <c r="CX316" s="39" t="str">
        <f t="shared" si="70"/>
        <v/>
      </c>
    </row>
    <row r="317" spans="1:102" ht="20.100000000000001" customHeight="1" x14ac:dyDescent="0.25">
      <c r="A317" s="85">
        <f>ROW()</f>
        <v>317</v>
      </c>
      <c r="B317" s="129" t="str">
        <f t="shared" si="68"/>
        <v/>
      </c>
      <c r="C317" s="129" t="str">
        <f t="shared" si="57"/>
        <v/>
      </c>
      <c r="D317" s="129" t="str">
        <f>IF(C317="","",COUNTIFS(C$11:C317,"&gt;0"))</f>
        <v/>
      </c>
      <c r="E317" s="53"/>
      <c r="F317" s="54"/>
      <c r="G317" s="54"/>
      <c r="H317" s="53"/>
      <c r="I317" s="168"/>
      <c r="J317" s="64"/>
      <c r="K317" s="261"/>
      <c r="L317" s="259">
        <v>0</v>
      </c>
      <c r="M317" s="171" t="str">
        <f>IFERROR(VLOOKUP(J317,Lists!J$4:K$725,2,FALSE),"")</f>
        <v/>
      </c>
      <c r="N317" s="66" t="str">
        <f>IFERROR(VLOOKUP(J317,Lists!J$4:L$725,3,FALSE),"")</f>
        <v/>
      </c>
      <c r="O317" s="67" t="str">
        <f t="shared" si="69"/>
        <v/>
      </c>
      <c r="P317" s="62"/>
      <c r="Q317" s="169"/>
      <c r="R317" s="89"/>
      <c r="S317" s="97"/>
      <c r="T317" s="53"/>
      <c r="U317" s="89"/>
      <c r="V317" s="98"/>
      <c r="W317" s="107"/>
      <c r="X317" s="81" t="str">
        <f>IFERROR(VLOOKUP(I317,Lists!A$4:B$11,2,FALSE),"")</f>
        <v/>
      </c>
      <c r="Y317" s="81" t="str">
        <f>IFERROR(VLOOKUP(#REF!,Lists!A$12:B$45,2,FALSE),"")</f>
        <v/>
      </c>
      <c r="Z317" s="85" t="str">
        <f t="shared" si="58"/>
        <v/>
      </c>
      <c r="AA317" s="95" t="str">
        <f t="shared" si="59"/>
        <v/>
      </c>
      <c r="AB317" s="95" t="str">
        <f>IF(L317&lt;&gt;0,IF(R317="Yes",IF(#REF!="","P",""),""),"")</f>
        <v/>
      </c>
      <c r="AC317" s="95" t="str">
        <f t="shared" si="60"/>
        <v/>
      </c>
      <c r="AD317" s="95" t="str">
        <f t="shared" si="61"/>
        <v/>
      </c>
      <c r="AE317" s="95" t="str">
        <f t="shared" si="62"/>
        <v/>
      </c>
      <c r="BN317" s="69" t="str">
        <f t="shared" si="63"/>
        <v/>
      </c>
      <c r="BO317" s="69" t="str">
        <f t="shared" si="64"/>
        <v/>
      </c>
      <c r="BP317" s="69" t="str">
        <f t="shared" si="65"/>
        <v/>
      </c>
      <c r="BQ317" s="69" t="str">
        <f t="shared" si="66"/>
        <v/>
      </c>
      <c r="BT317" s="69" t="str">
        <f t="shared" si="67"/>
        <v/>
      </c>
      <c r="CX317" s="39" t="str">
        <f t="shared" si="70"/>
        <v/>
      </c>
    </row>
    <row r="318" spans="1:102" ht="20.100000000000001" customHeight="1" x14ac:dyDescent="0.25">
      <c r="A318" s="85">
        <f>ROW()</f>
        <v>318</v>
      </c>
      <c r="B318" s="129" t="str">
        <f t="shared" si="68"/>
        <v/>
      </c>
      <c r="C318" s="129" t="str">
        <f t="shared" si="57"/>
        <v/>
      </c>
      <c r="D318" s="129" t="str">
        <f>IF(C318="","",COUNTIFS(C$11:C318,"&gt;0"))</f>
        <v/>
      </c>
      <c r="E318" s="53"/>
      <c r="F318" s="54"/>
      <c r="G318" s="54"/>
      <c r="H318" s="53"/>
      <c r="I318" s="168"/>
      <c r="J318" s="64"/>
      <c r="K318" s="261"/>
      <c r="L318" s="259">
        <v>0</v>
      </c>
      <c r="M318" s="171" t="str">
        <f>IFERROR(VLOOKUP(J318,Lists!J$4:K$725,2,FALSE),"")</f>
        <v/>
      </c>
      <c r="N318" s="66" t="str">
        <f>IFERROR(VLOOKUP(J318,Lists!J$4:L$725,3,FALSE),"")</f>
        <v/>
      </c>
      <c r="O318" s="67" t="str">
        <f t="shared" si="69"/>
        <v/>
      </c>
      <c r="P318" s="62"/>
      <c r="Q318" s="169"/>
      <c r="R318" s="89"/>
      <c r="S318" s="97"/>
      <c r="T318" s="53"/>
      <c r="U318" s="89"/>
      <c r="V318" s="98"/>
      <c r="W318" s="107"/>
      <c r="X318" s="81" t="str">
        <f>IFERROR(VLOOKUP(I318,Lists!A$4:B$11,2,FALSE),"")</f>
        <v/>
      </c>
      <c r="Y318" s="81" t="str">
        <f>IFERROR(VLOOKUP(#REF!,Lists!A$12:B$45,2,FALSE),"")</f>
        <v/>
      </c>
      <c r="Z318" s="85" t="str">
        <f t="shared" si="58"/>
        <v/>
      </c>
      <c r="AA318" s="95" t="str">
        <f t="shared" si="59"/>
        <v/>
      </c>
      <c r="AB318" s="95" t="str">
        <f>IF(L318&lt;&gt;0,IF(R318="Yes",IF(#REF!="","P",""),""),"")</f>
        <v/>
      </c>
      <c r="AC318" s="95" t="str">
        <f t="shared" si="60"/>
        <v/>
      </c>
      <c r="AD318" s="95" t="str">
        <f t="shared" si="61"/>
        <v/>
      </c>
      <c r="AE318" s="95" t="str">
        <f t="shared" si="62"/>
        <v/>
      </c>
      <c r="BN318" s="69" t="str">
        <f t="shared" si="63"/>
        <v/>
      </c>
      <c r="BO318" s="69" t="str">
        <f t="shared" si="64"/>
        <v/>
      </c>
      <c r="BP318" s="69" t="str">
        <f t="shared" si="65"/>
        <v/>
      </c>
      <c r="BQ318" s="69" t="str">
        <f t="shared" si="66"/>
        <v/>
      </c>
      <c r="BT318" s="69" t="str">
        <f t="shared" si="67"/>
        <v/>
      </c>
      <c r="CX318" s="39" t="str">
        <f t="shared" si="70"/>
        <v/>
      </c>
    </row>
    <row r="319" spans="1:102" ht="20.100000000000001" customHeight="1" x14ac:dyDescent="0.25">
      <c r="A319" s="85">
        <f>ROW()</f>
        <v>319</v>
      </c>
      <c r="B319" s="129" t="str">
        <f t="shared" si="68"/>
        <v/>
      </c>
      <c r="C319" s="129" t="str">
        <f t="shared" si="57"/>
        <v/>
      </c>
      <c r="D319" s="129" t="str">
        <f>IF(C319="","",COUNTIFS(C$11:C319,"&gt;0"))</f>
        <v/>
      </c>
      <c r="E319" s="53"/>
      <c r="F319" s="54"/>
      <c r="G319" s="54"/>
      <c r="H319" s="53"/>
      <c r="I319" s="168"/>
      <c r="J319" s="64"/>
      <c r="K319" s="261"/>
      <c r="L319" s="259">
        <v>0</v>
      </c>
      <c r="M319" s="171" t="str">
        <f>IFERROR(VLOOKUP(J319,Lists!J$4:K$725,2,FALSE),"")</f>
        <v/>
      </c>
      <c r="N319" s="66" t="str">
        <f>IFERROR(VLOOKUP(J319,Lists!J$4:L$725,3,FALSE),"")</f>
        <v/>
      </c>
      <c r="O319" s="67" t="str">
        <f t="shared" si="69"/>
        <v/>
      </c>
      <c r="P319" s="62"/>
      <c r="Q319" s="169"/>
      <c r="R319" s="89"/>
      <c r="S319" s="97"/>
      <c r="T319" s="53"/>
      <c r="U319" s="89"/>
      <c r="V319" s="98"/>
      <c r="W319" s="107"/>
      <c r="X319" s="81" t="str">
        <f>IFERROR(VLOOKUP(I319,Lists!A$4:B$11,2,FALSE),"")</f>
        <v/>
      </c>
      <c r="Y319" s="81" t="str">
        <f>IFERROR(VLOOKUP(#REF!,Lists!A$12:B$45,2,FALSE),"")</f>
        <v/>
      </c>
      <c r="Z319" s="85" t="str">
        <f t="shared" si="58"/>
        <v/>
      </c>
      <c r="AA319" s="95" t="str">
        <f t="shared" si="59"/>
        <v/>
      </c>
      <c r="AB319" s="95" t="str">
        <f>IF(L319&lt;&gt;0,IF(R319="Yes",IF(#REF!="","P",""),""),"")</f>
        <v/>
      </c>
      <c r="AC319" s="95" t="str">
        <f t="shared" si="60"/>
        <v/>
      </c>
      <c r="AD319" s="95" t="str">
        <f t="shared" si="61"/>
        <v/>
      </c>
      <c r="AE319" s="95" t="str">
        <f t="shared" si="62"/>
        <v/>
      </c>
      <c r="BN319" s="69" t="str">
        <f t="shared" si="63"/>
        <v/>
      </c>
      <c r="BO319" s="69" t="str">
        <f t="shared" si="64"/>
        <v/>
      </c>
      <c r="BP319" s="69" t="str">
        <f t="shared" si="65"/>
        <v/>
      </c>
      <c r="BQ319" s="69" t="str">
        <f t="shared" si="66"/>
        <v/>
      </c>
      <c r="BT319" s="69" t="str">
        <f t="shared" si="67"/>
        <v/>
      </c>
      <c r="CX319" s="39" t="str">
        <f t="shared" si="70"/>
        <v/>
      </c>
    </row>
    <row r="320" spans="1:102" ht="20.100000000000001" customHeight="1" x14ac:dyDescent="0.25">
      <c r="A320" s="85">
        <f>ROW()</f>
        <v>320</v>
      </c>
      <c r="B320" s="129" t="str">
        <f t="shared" si="68"/>
        <v/>
      </c>
      <c r="C320" s="129" t="str">
        <f t="shared" si="57"/>
        <v/>
      </c>
      <c r="D320" s="129" t="str">
        <f>IF(C320="","",COUNTIFS(C$11:C320,"&gt;0"))</f>
        <v/>
      </c>
      <c r="E320" s="53"/>
      <c r="F320" s="54"/>
      <c r="G320" s="54"/>
      <c r="H320" s="53"/>
      <c r="I320" s="168"/>
      <c r="J320" s="64"/>
      <c r="K320" s="261"/>
      <c r="L320" s="259">
        <v>0</v>
      </c>
      <c r="M320" s="171" t="str">
        <f>IFERROR(VLOOKUP(J320,Lists!J$4:K$725,2,FALSE),"")</f>
        <v/>
      </c>
      <c r="N320" s="66" t="str">
        <f>IFERROR(VLOOKUP(J320,Lists!J$4:L$725,3,FALSE),"")</f>
        <v/>
      </c>
      <c r="O320" s="67" t="str">
        <f t="shared" si="69"/>
        <v/>
      </c>
      <c r="P320" s="62"/>
      <c r="Q320" s="169"/>
      <c r="R320" s="89"/>
      <c r="S320" s="97"/>
      <c r="T320" s="53"/>
      <c r="U320" s="89"/>
      <c r="V320" s="98"/>
      <c r="W320" s="107"/>
      <c r="X320" s="81" t="str">
        <f>IFERROR(VLOOKUP(I320,Lists!A$4:B$11,2,FALSE),"")</f>
        <v/>
      </c>
      <c r="Y320" s="81" t="str">
        <f>IFERROR(VLOOKUP(#REF!,Lists!A$12:B$45,2,FALSE),"")</f>
        <v/>
      </c>
      <c r="Z320" s="85" t="str">
        <f t="shared" si="58"/>
        <v/>
      </c>
      <c r="AA320" s="95" t="str">
        <f t="shared" si="59"/>
        <v/>
      </c>
      <c r="AB320" s="95" t="str">
        <f>IF(L320&lt;&gt;0,IF(R320="Yes",IF(#REF!="","P",""),""),"")</f>
        <v/>
      </c>
      <c r="AC320" s="95" t="str">
        <f t="shared" si="60"/>
        <v/>
      </c>
      <c r="AD320" s="95" t="str">
        <f t="shared" si="61"/>
        <v/>
      </c>
      <c r="AE320" s="95" t="str">
        <f t="shared" si="62"/>
        <v/>
      </c>
      <c r="BN320" s="69" t="str">
        <f t="shared" si="63"/>
        <v/>
      </c>
      <c r="BO320" s="69" t="str">
        <f t="shared" si="64"/>
        <v/>
      </c>
      <c r="BP320" s="69" t="str">
        <f t="shared" si="65"/>
        <v/>
      </c>
      <c r="BQ320" s="69" t="str">
        <f t="shared" si="66"/>
        <v/>
      </c>
      <c r="BT320" s="69" t="str">
        <f t="shared" si="67"/>
        <v/>
      </c>
      <c r="CX320" s="39" t="str">
        <f t="shared" si="70"/>
        <v/>
      </c>
    </row>
    <row r="321" spans="1:102" ht="20.100000000000001" customHeight="1" x14ac:dyDescent="0.25">
      <c r="A321" s="85">
        <f>ROW()</f>
        <v>321</v>
      </c>
      <c r="B321" s="129" t="str">
        <f t="shared" si="68"/>
        <v/>
      </c>
      <c r="C321" s="129" t="str">
        <f t="shared" si="57"/>
        <v/>
      </c>
      <c r="D321" s="129" t="str">
        <f>IF(C321="","",COUNTIFS(C$11:C321,"&gt;0"))</f>
        <v/>
      </c>
      <c r="E321" s="53"/>
      <c r="F321" s="54"/>
      <c r="G321" s="54"/>
      <c r="H321" s="53"/>
      <c r="I321" s="168"/>
      <c r="J321" s="64"/>
      <c r="K321" s="261"/>
      <c r="L321" s="259">
        <v>0</v>
      </c>
      <c r="M321" s="171" t="str">
        <f>IFERROR(VLOOKUP(J321,Lists!J$4:K$725,2,FALSE),"")</f>
        <v/>
      </c>
      <c r="N321" s="66" t="str">
        <f>IFERROR(VLOOKUP(J321,Lists!J$4:L$725,3,FALSE),"")</f>
        <v/>
      </c>
      <c r="O321" s="67" t="str">
        <f t="shared" si="69"/>
        <v/>
      </c>
      <c r="P321" s="62"/>
      <c r="Q321" s="169"/>
      <c r="R321" s="89"/>
      <c r="S321" s="97"/>
      <c r="T321" s="53"/>
      <c r="U321" s="89"/>
      <c r="V321" s="98"/>
      <c r="W321" s="107"/>
      <c r="X321" s="81" t="str">
        <f>IFERROR(VLOOKUP(I321,Lists!A$4:B$11,2,FALSE),"")</f>
        <v/>
      </c>
      <c r="Y321" s="81" t="str">
        <f>IFERROR(VLOOKUP(#REF!,Lists!A$12:B$45,2,FALSE),"")</f>
        <v/>
      </c>
      <c r="Z321" s="85" t="str">
        <f t="shared" si="58"/>
        <v/>
      </c>
      <c r="AA321" s="95" t="str">
        <f t="shared" si="59"/>
        <v/>
      </c>
      <c r="AB321" s="95" t="str">
        <f>IF(L321&lt;&gt;0,IF(R321="Yes",IF(#REF!="","P",""),""),"")</f>
        <v/>
      </c>
      <c r="AC321" s="95" t="str">
        <f t="shared" si="60"/>
        <v/>
      </c>
      <c r="AD321" s="95" t="str">
        <f t="shared" si="61"/>
        <v/>
      </c>
      <c r="AE321" s="95" t="str">
        <f t="shared" si="62"/>
        <v/>
      </c>
      <c r="BN321" s="69" t="str">
        <f t="shared" si="63"/>
        <v/>
      </c>
      <c r="BO321" s="69" t="str">
        <f t="shared" si="64"/>
        <v/>
      </c>
      <c r="BP321" s="69" t="str">
        <f t="shared" si="65"/>
        <v/>
      </c>
      <c r="BQ321" s="69" t="str">
        <f t="shared" si="66"/>
        <v/>
      </c>
      <c r="BT321" s="69" t="str">
        <f t="shared" si="67"/>
        <v/>
      </c>
      <c r="CX321" s="39" t="str">
        <f t="shared" si="70"/>
        <v/>
      </c>
    </row>
    <row r="322" spans="1:102" ht="20.100000000000001" customHeight="1" x14ac:dyDescent="0.25">
      <c r="A322" s="85">
        <f>ROW()</f>
        <v>322</v>
      </c>
      <c r="B322" s="129" t="str">
        <f t="shared" si="68"/>
        <v/>
      </c>
      <c r="C322" s="129" t="str">
        <f t="shared" si="57"/>
        <v/>
      </c>
      <c r="D322" s="129" t="str">
        <f>IF(C322="","",COUNTIFS(C$11:C322,"&gt;0"))</f>
        <v/>
      </c>
      <c r="E322" s="53"/>
      <c r="F322" s="54"/>
      <c r="G322" s="54"/>
      <c r="H322" s="53"/>
      <c r="I322" s="168"/>
      <c r="J322" s="64"/>
      <c r="K322" s="261"/>
      <c r="L322" s="259">
        <v>0</v>
      </c>
      <c r="M322" s="171" t="str">
        <f>IFERROR(VLOOKUP(J322,Lists!J$4:K$725,2,FALSE),"")</f>
        <v/>
      </c>
      <c r="N322" s="66" t="str">
        <f>IFERROR(VLOOKUP(J322,Lists!J$4:L$725,3,FALSE),"")</f>
        <v/>
      </c>
      <c r="O322" s="67" t="str">
        <f t="shared" si="69"/>
        <v/>
      </c>
      <c r="P322" s="62"/>
      <c r="Q322" s="169"/>
      <c r="R322" s="89"/>
      <c r="S322" s="97"/>
      <c r="T322" s="53"/>
      <c r="U322" s="89"/>
      <c r="V322" s="98"/>
      <c r="W322" s="107"/>
      <c r="X322" s="81" t="str">
        <f>IFERROR(VLOOKUP(I322,Lists!A$4:B$11,2,FALSE),"")</f>
        <v/>
      </c>
      <c r="Y322" s="81" t="str">
        <f>IFERROR(VLOOKUP(#REF!,Lists!A$12:B$45,2,FALSE),"")</f>
        <v/>
      </c>
      <c r="Z322" s="85" t="str">
        <f t="shared" si="58"/>
        <v/>
      </c>
      <c r="AA322" s="95" t="str">
        <f t="shared" si="59"/>
        <v/>
      </c>
      <c r="AB322" s="95" t="str">
        <f>IF(L322&lt;&gt;0,IF(R322="Yes",IF(#REF!="","P",""),""),"")</f>
        <v/>
      </c>
      <c r="AC322" s="95" t="str">
        <f t="shared" si="60"/>
        <v/>
      </c>
      <c r="AD322" s="95" t="str">
        <f t="shared" si="61"/>
        <v/>
      </c>
      <c r="AE322" s="95" t="str">
        <f t="shared" si="62"/>
        <v/>
      </c>
      <c r="BN322" s="69" t="str">
        <f t="shared" si="63"/>
        <v/>
      </c>
      <c r="BO322" s="69" t="str">
        <f t="shared" si="64"/>
        <v/>
      </c>
      <c r="BP322" s="69" t="str">
        <f t="shared" si="65"/>
        <v/>
      </c>
      <c r="BQ322" s="69" t="str">
        <f t="shared" si="66"/>
        <v/>
      </c>
      <c r="BT322" s="69" t="str">
        <f t="shared" si="67"/>
        <v/>
      </c>
      <c r="CX322" s="39" t="str">
        <f t="shared" si="70"/>
        <v/>
      </c>
    </row>
    <row r="323" spans="1:102" ht="20.100000000000001" customHeight="1" x14ac:dyDescent="0.25">
      <c r="A323" s="85">
        <f>ROW()</f>
        <v>323</v>
      </c>
      <c r="B323" s="129" t="str">
        <f t="shared" si="68"/>
        <v/>
      </c>
      <c r="C323" s="129" t="str">
        <f t="shared" si="57"/>
        <v/>
      </c>
      <c r="D323" s="129" t="str">
        <f>IF(C323="","",COUNTIFS(C$11:C323,"&gt;0"))</f>
        <v/>
      </c>
      <c r="E323" s="53"/>
      <c r="F323" s="54"/>
      <c r="G323" s="54"/>
      <c r="H323" s="53"/>
      <c r="I323" s="168"/>
      <c r="J323" s="64"/>
      <c r="K323" s="261"/>
      <c r="L323" s="259">
        <v>0</v>
      </c>
      <c r="M323" s="171" t="str">
        <f>IFERROR(VLOOKUP(J323,Lists!J$4:K$725,2,FALSE),"")</f>
        <v/>
      </c>
      <c r="N323" s="66" t="str">
        <f>IFERROR(VLOOKUP(J323,Lists!J$4:L$725,3,FALSE),"")</f>
        <v/>
      </c>
      <c r="O323" s="67" t="str">
        <f t="shared" si="69"/>
        <v/>
      </c>
      <c r="P323" s="62"/>
      <c r="Q323" s="169"/>
      <c r="R323" s="89"/>
      <c r="S323" s="97"/>
      <c r="T323" s="53"/>
      <c r="U323" s="89"/>
      <c r="V323" s="98"/>
      <c r="W323" s="107"/>
      <c r="X323" s="81" t="str">
        <f>IFERROR(VLOOKUP(I323,Lists!A$4:B$11,2,FALSE),"")</f>
        <v/>
      </c>
      <c r="Y323" s="81" t="str">
        <f>IFERROR(VLOOKUP(#REF!,Lists!A$12:B$45,2,FALSE),"")</f>
        <v/>
      </c>
      <c r="Z323" s="85" t="str">
        <f t="shared" si="58"/>
        <v/>
      </c>
      <c r="AA323" s="95" t="str">
        <f t="shared" si="59"/>
        <v/>
      </c>
      <c r="AB323" s="95" t="str">
        <f>IF(L323&lt;&gt;0,IF(R323="Yes",IF(#REF!="","P",""),""),"")</f>
        <v/>
      </c>
      <c r="AC323" s="95" t="str">
        <f t="shared" si="60"/>
        <v/>
      </c>
      <c r="AD323" s="95" t="str">
        <f t="shared" si="61"/>
        <v/>
      </c>
      <c r="AE323" s="95" t="str">
        <f t="shared" si="62"/>
        <v/>
      </c>
      <c r="BN323" s="69" t="str">
        <f t="shared" si="63"/>
        <v/>
      </c>
      <c r="BO323" s="69" t="str">
        <f t="shared" si="64"/>
        <v/>
      </c>
      <c r="BP323" s="69" t="str">
        <f t="shared" si="65"/>
        <v/>
      </c>
      <c r="BQ323" s="69" t="str">
        <f t="shared" si="66"/>
        <v/>
      </c>
      <c r="BT323" s="69" t="str">
        <f t="shared" si="67"/>
        <v/>
      </c>
      <c r="CX323" s="39" t="str">
        <f t="shared" si="70"/>
        <v/>
      </c>
    </row>
    <row r="324" spans="1:102" ht="20.100000000000001" customHeight="1" x14ac:dyDescent="0.25">
      <c r="A324" s="85">
        <f>ROW()</f>
        <v>324</v>
      </c>
      <c r="B324" s="129" t="str">
        <f t="shared" si="68"/>
        <v/>
      </c>
      <c r="C324" s="129" t="str">
        <f t="shared" si="57"/>
        <v/>
      </c>
      <c r="D324" s="129" t="str">
        <f>IF(C324="","",COUNTIFS(C$11:C324,"&gt;0"))</f>
        <v/>
      </c>
      <c r="E324" s="53"/>
      <c r="F324" s="54"/>
      <c r="G324" s="54"/>
      <c r="H324" s="53"/>
      <c r="I324" s="168"/>
      <c r="J324" s="64"/>
      <c r="K324" s="261"/>
      <c r="L324" s="259">
        <v>0</v>
      </c>
      <c r="M324" s="171" t="str">
        <f>IFERROR(VLOOKUP(J324,Lists!J$4:K$725,2,FALSE),"")</f>
        <v/>
      </c>
      <c r="N324" s="66" t="str">
        <f>IFERROR(VLOOKUP(J324,Lists!J$4:L$725,3,FALSE),"")</f>
        <v/>
      </c>
      <c r="O324" s="67" t="str">
        <f t="shared" si="69"/>
        <v/>
      </c>
      <c r="P324" s="62"/>
      <c r="Q324" s="169"/>
      <c r="R324" s="89"/>
      <c r="S324" s="97"/>
      <c r="T324" s="53"/>
      <c r="U324" s="89"/>
      <c r="V324" s="98"/>
      <c r="W324" s="107"/>
      <c r="X324" s="81" t="str">
        <f>IFERROR(VLOOKUP(I324,Lists!A$4:B$11,2,FALSE),"")</f>
        <v/>
      </c>
      <c r="Y324" s="81" t="str">
        <f>IFERROR(VLOOKUP(#REF!,Lists!A$12:B$45,2,FALSE),"")</f>
        <v/>
      </c>
      <c r="Z324" s="85" t="str">
        <f t="shared" si="58"/>
        <v/>
      </c>
      <c r="AA324" s="95" t="str">
        <f t="shared" si="59"/>
        <v/>
      </c>
      <c r="AB324" s="95" t="str">
        <f>IF(L324&lt;&gt;0,IF(R324="Yes",IF(#REF!="","P",""),""),"")</f>
        <v/>
      </c>
      <c r="AC324" s="95" t="str">
        <f t="shared" si="60"/>
        <v/>
      </c>
      <c r="AD324" s="95" t="str">
        <f t="shared" si="61"/>
        <v/>
      </c>
      <c r="AE324" s="95" t="str">
        <f t="shared" si="62"/>
        <v/>
      </c>
      <c r="BN324" s="69" t="str">
        <f t="shared" si="63"/>
        <v/>
      </c>
      <c r="BO324" s="69" t="str">
        <f t="shared" si="64"/>
        <v/>
      </c>
      <c r="BP324" s="69" t="str">
        <f t="shared" si="65"/>
        <v/>
      </c>
      <c r="BQ324" s="69" t="str">
        <f t="shared" si="66"/>
        <v/>
      </c>
      <c r="BT324" s="69" t="str">
        <f t="shared" si="67"/>
        <v/>
      </c>
      <c r="CX324" s="39" t="str">
        <f t="shared" si="70"/>
        <v/>
      </c>
    </row>
    <row r="325" spans="1:102" ht="20.100000000000001" customHeight="1" x14ac:dyDescent="0.25">
      <c r="A325" s="85">
        <f>ROW()</f>
        <v>325</v>
      </c>
      <c r="B325" s="129" t="str">
        <f t="shared" si="68"/>
        <v/>
      </c>
      <c r="C325" s="129" t="str">
        <f t="shared" si="57"/>
        <v/>
      </c>
      <c r="D325" s="129" t="str">
        <f>IF(C325="","",COUNTIFS(C$11:C325,"&gt;0"))</f>
        <v/>
      </c>
      <c r="E325" s="53"/>
      <c r="F325" s="54"/>
      <c r="G325" s="54"/>
      <c r="H325" s="53"/>
      <c r="I325" s="168"/>
      <c r="J325" s="64"/>
      <c r="K325" s="261"/>
      <c r="L325" s="259">
        <v>0</v>
      </c>
      <c r="M325" s="171" t="str">
        <f>IFERROR(VLOOKUP(J325,Lists!J$4:K$725,2,FALSE),"")</f>
        <v/>
      </c>
      <c r="N325" s="66" t="str">
        <f>IFERROR(VLOOKUP(J325,Lists!J$4:L$725,3,FALSE),"")</f>
        <v/>
      </c>
      <c r="O325" s="67" t="str">
        <f t="shared" si="69"/>
        <v/>
      </c>
      <c r="P325" s="62"/>
      <c r="Q325" s="169"/>
      <c r="R325" s="89"/>
      <c r="S325" s="97"/>
      <c r="T325" s="53"/>
      <c r="U325" s="89"/>
      <c r="V325" s="98"/>
      <c r="W325" s="107"/>
      <c r="X325" s="81" t="str">
        <f>IFERROR(VLOOKUP(I325,Lists!A$4:B$11,2,FALSE),"")</f>
        <v/>
      </c>
      <c r="Y325" s="81" t="str">
        <f>IFERROR(VLOOKUP(#REF!,Lists!A$12:B$45,2,FALSE),"")</f>
        <v/>
      </c>
      <c r="Z325" s="85" t="str">
        <f t="shared" si="58"/>
        <v/>
      </c>
      <c r="AA325" s="95" t="str">
        <f t="shared" si="59"/>
        <v/>
      </c>
      <c r="AB325" s="95" t="str">
        <f>IF(L325&lt;&gt;0,IF(R325="Yes",IF(#REF!="","P",""),""),"")</f>
        <v/>
      </c>
      <c r="AC325" s="95" t="str">
        <f t="shared" si="60"/>
        <v/>
      </c>
      <c r="AD325" s="95" t="str">
        <f t="shared" si="61"/>
        <v/>
      </c>
      <c r="AE325" s="95" t="str">
        <f t="shared" si="62"/>
        <v/>
      </c>
      <c r="BN325" s="69" t="str">
        <f t="shared" si="63"/>
        <v/>
      </c>
      <c r="BO325" s="69" t="str">
        <f t="shared" si="64"/>
        <v/>
      </c>
      <c r="BP325" s="69" t="str">
        <f t="shared" si="65"/>
        <v/>
      </c>
      <c r="BQ325" s="69" t="str">
        <f t="shared" si="66"/>
        <v/>
      </c>
      <c r="BT325" s="69" t="str">
        <f t="shared" si="67"/>
        <v/>
      </c>
      <c r="CX325" s="39" t="str">
        <f t="shared" si="70"/>
        <v/>
      </c>
    </row>
    <row r="326" spans="1:102" ht="20.100000000000001" customHeight="1" x14ac:dyDescent="0.25">
      <c r="A326" s="85">
        <f>ROW()</f>
        <v>326</v>
      </c>
      <c r="B326" s="129" t="str">
        <f t="shared" si="68"/>
        <v/>
      </c>
      <c r="C326" s="129" t="str">
        <f t="shared" si="57"/>
        <v/>
      </c>
      <c r="D326" s="129" t="str">
        <f>IF(C326="","",COUNTIFS(C$11:C326,"&gt;0"))</f>
        <v/>
      </c>
      <c r="E326" s="53"/>
      <c r="F326" s="54"/>
      <c r="G326" s="54"/>
      <c r="H326" s="53"/>
      <c r="I326" s="168"/>
      <c r="J326" s="64"/>
      <c r="K326" s="261"/>
      <c r="L326" s="259">
        <v>0</v>
      </c>
      <c r="M326" s="171" t="str">
        <f>IFERROR(VLOOKUP(J326,Lists!J$4:K$725,2,FALSE),"")</f>
        <v/>
      </c>
      <c r="N326" s="66" t="str">
        <f>IFERROR(VLOOKUP(J326,Lists!J$4:L$725,3,FALSE),"")</f>
        <v/>
      </c>
      <c r="O326" s="67" t="str">
        <f t="shared" si="69"/>
        <v/>
      </c>
      <c r="P326" s="62"/>
      <c r="Q326" s="169"/>
      <c r="R326" s="89"/>
      <c r="S326" s="97"/>
      <c r="T326" s="53"/>
      <c r="U326" s="89"/>
      <c r="V326" s="98"/>
      <c r="W326" s="107"/>
      <c r="X326" s="81" t="str">
        <f>IFERROR(VLOOKUP(I326,Lists!A$4:B$11,2,FALSE),"")</f>
        <v/>
      </c>
      <c r="Y326" s="81" t="str">
        <f>IFERROR(VLOOKUP(#REF!,Lists!A$12:B$45,2,FALSE),"")</f>
        <v/>
      </c>
      <c r="Z326" s="85" t="str">
        <f t="shared" si="58"/>
        <v/>
      </c>
      <c r="AA326" s="95" t="str">
        <f t="shared" si="59"/>
        <v/>
      </c>
      <c r="AB326" s="95" t="str">
        <f>IF(L326&lt;&gt;0,IF(R326="Yes",IF(#REF!="","P",""),""),"")</f>
        <v/>
      </c>
      <c r="AC326" s="95" t="str">
        <f t="shared" si="60"/>
        <v/>
      </c>
      <c r="AD326" s="95" t="str">
        <f t="shared" si="61"/>
        <v/>
      </c>
      <c r="AE326" s="95" t="str">
        <f t="shared" si="62"/>
        <v/>
      </c>
      <c r="BN326" s="69" t="str">
        <f t="shared" si="63"/>
        <v/>
      </c>
      <c r="BO326" s="69" t="str">
        <f t="shared" si="64"/>
        <v/>
      </c>
      <c r="BP326" s="69" t="str">
        <f t="shared" si="65"/>
        <v/>
      </c>
      <c r="BQ326" s="69" t="str">
        <f t="shared" si="66"/>
        <v/>
      </c>
      <c r="BT326" s="69" t="str">
        <f t="shared" si="67"/>
        <v/>
      </c>
      <c r="CX326" s="39" t="str">
        <f t="shared" si="70"/>
        <v/>
      </c>
    </row>
    <row r="327" spans="1:102" ht="20.100000000000001" customHeight="1" x14ac:dyDescent="0.25">
      <c r="A327" s="85">
        <f>ROW()</f>
        <v>327</v>
      </c>
      <c r="B327" s="129" t="str">
        <f t="shared" si="68"/>
        <v/>
      </c>
      <c r="C327" s="129" t="str">
        <f t="shared" si="57"/>
        <v/>
      </c>
      <c r="D327" s="129" t="str">
        <f>IF(C327="","",COUNTIFS(C$11:C327,"&gt;0"))</f>
        <v/>
      </c>
      <c r="E327" s="53"/>
      <c r="F327" s="54"/>
      <c r="G327" s="54"/>
      <c r="H327" s="53"/>
      <c r="I327" s="168"/>
      <c r="J327" s="64"/>
      <c r="K327" s="261"/>
      <c r="L327" s="259">
        <v>0</v>
      </c>
      <c r="M327" s="171" t="str">
        <f>IFERROR(VLOOKUP(J327,Lists!J$4:K$725,2,FALSE),"")</f>
        <v/>
      </c>
      <c r="N327" s="66" t="str">
        <f>IFERROR(VLOOKUP(J327,Lists!J$4:L$725,3,FALSE),"")</f>
        <v/>
      </c>
      <c r="O327" s="67" t="str">
        <f t="shared" si="69"/>
        <v/>
      </c>
      <c r="P327" s="62"/>
      <c r="Q327" s="169"/>
      <c r="R327" s="89"/>
      <c r="S327" s="97"/>
      <c r="T327" s="53"/>
      <c r="U327" s="89"/>
      <c r="V327" s="98"/>
      <c r="W327" s="107"/>
      <c r="X327" s="81" t="str">
        <f>IFERROR(VLOOKUP(I327,Lists!A$4:B$11,2,FALSE),"")</f>
        <v/>
      </c>
      <c r="Y327" s="81" t="str">
        <f>IFERROR(VLOOKUP(#REF!,Lists!A$12:B$45,2,FALSE),"")</f>
        <v/>
      </c>
      <c r="Z327" s="85" t="str">
        <f t="shared" si="58"/>
        <v/>
      </c>
      <c r="AA327" s="95" t="str">
        <f t="shared" si="59"/>
        <v/>
      </c>
      <c r="AB327" s="95" t="str">
        <f>IF(L327&lt;&gt;0,IF(R327="Yes",IF(#REF!="","P",""),""),"")</f>
        <v/>
      </c>
      <c r="AC327" s="95" t="str">
        <f t="shared" si="60"/>
        <v/>
      </c>
      <c r="AD327" s="95" t="str">
        <f t="shared" si="61"/>
        <v/>
      </c>
      <c r="AE327" s="95" t="str">
        <f t="shared" si="62"/>
        <v/>
      </c>
      <c r="BN327" s="69" t="str">
        <f t="shared" si="63"/>
        <v/>
      </c>
      <c r="BO327" s="69" t="str">
        <f t="shared" si="64"/>
        <v/>
      </c>
      <c r="BP327" s="69" t="str">
        <f t="shared" si="65"/>
        <v/>
      </c>
      <c r="BQ327" s="69" t="str">
        <f t="shared" si="66"/>
        <v/>
      </c>
      <c r="BT327" s="69" t="str">
        <f t="shared" si="67"/>
        <v/>
      </c>
      <c r="CX327" s="39" t="str">
        <f t="shared" si="70"/>
        <v/>
      </c>
    </row>
    <row r="328" spans="1:102" ht="20.100000000000001" customHeight="1" x14ac:dyDescent="0.25">
      <c r="A328" s="85">
        <f>ROW()</f>
        <v>328</v>
      </c>
      <c r="B328" s="129" t="str">
        <f t="shared" si="68"/>
        <v/>
      </c>
      <c r="C328" s="129" t="str">
        <f t="shared" si="57"/>
        <v/>
      </c>
      <c r="D328" s="129" t="str">
        <f>IF(C328="","",COUNTIFS(C$11:C328,"&gt;0"))</f>
        <v/>
      </c>
      <c r="E328" s="53"/>
      <c r="F328" s="54"/>
      <c r="G328" s="54"/>
      <c r="H328" s="53"/>
      <c r="I328" s="168"/>
      <c r="J328" s="64"/>
      <c r="K328" s="261"/>
      <c r="L328" s="259">
        <v>0</v>
      </c>
      <c r="M328" s="171" t="str">
        <f>IFERROR(VLOOKUP(J328,Lists!J$4:K$725,2,FALSE),"")</f>
        <v/>
      </c>
      <c r="N328" s="66" t="str">
        <f>IFERROR(VLOOKUP(J328,Lists!J$4:L$725,3,FALSE),"")</f>
        <v/>
      </c>
      <c r="O328" s="67" t="str">
        <f t="shared" si="69"/>
        <v/>
      </c>
      <c r="P328" s="62"/>
      <c r="Q328" s="169"/>
      <c r="R328" s="89"/>
      <c r="S328" s="97"/>
      <c r="T328" s="53"/>
      <c r="U328" s="89"/>
      <c r="V328" s="98"/>
      <c r="W328" s="107"/>
      <c r="X328" s="81" t="str">
        <f>IFERROR(VLOOKUP(I328,Lists!A$4:B$11,2,FALSE),"")</f>
        <v/>
      </c>
      <c r="Y328" s="81" t="str">
        <f>IFERROR(VLOOKUP(#REF!,Lists!A$12:B$45,2,FALSE),"")</f>
        <v/>
      </c>
      <c r="Z328" s="85" t="str">
        <f t="shared" si="58"/>
        <v/>
      </c>
      <c r="AA328" s="95" t="str">
        <f t="shared" si="59"/>
        <v/>
      </c>
      <c r="AB328" s="95" t="str">
        <f>IF(L328&lt;&gt;0,IF(R328="Yes",IF(#REF!="","P",""),""),"")</f>
        <v/>
      </c>
      <c r="AC328" s="95" t="str">
        <f t="shared" si="60"/>
        <v/>
      </c>
      <c r="AD328" s="95" t="str">
        <f t="shared" si="61"/>
        <v/>
      </c>
      <c r="AE328" s="95" t="str">
        <f t="shared" si="62"/>
        <v/>
      </c>
      <c r="BN328" s="69" t="str">
        <f t="shared" si="63"/>
        <v/>
      </c>
      <c r="BO328" s="69" t="str">
        <f t="shared" si="64"/>
        <v/>
      </c>
      <c r="BP328" s="69" t="str">
        <f t="shared" si="65"/>
        <v/>
      </c>
      <c r="BQ328" s="69" t="str">
        <f t="shared" si="66"/>
        <v/>
      </c>
      <c r="BT328" s="69" t="str">
        <f t="shared" si="67"/>
        <v/>
      </c>
      <c r="CX328" s="39" t="str">
        <f t="shared" si="70"/>
        <v/>
      </c>
    </row>
    <row r="329" spans="1:102" ht="20.100000000000001" customHeight="1" x14ac:dyDescent="0.25">
      <c r="A329" s="85">
        <f>ROW()</f>
        <v>329</v>
      </c>
      <c r="B329" s="129" t="str">
        <f t="shared" si="68"/>
        <v/>
      </c>
      <c r="C329" s="129" t="str">
        <f t="shared" si="57"/>
        <v/>
      </c>
      <c r="D329" s="129" t="str">
        <f>IF(C329="","",COUNTIFS(C$11:C329,"&gt;0"))</f>
        <v/>
      </c>
      <c r="E329" s="53"/>
      <c r="F329" s="54"/>
      <c r="G329" s="54"/>
      <c r="H329" s="53"/>
      <c r="I329" s="168"/>
      <c r="J329" s="64"/>
      <c r="K329" s="261"/>
      <c r="L329" s="259">
        <v>0</v>
      </c>
      <c r="M329" s="171" t="str">
        <f>IFERROR(VLOOKUP(J329,Lists!J$4:K$725,2,FALSE),"")</f>
        <v/>
      </c>
      <c r="N329" s="66" t="str">
        <f>IFERROR(VLOOKUP(J329,Lists!J$4:L$725,3,FALSE),"")</f>
        <v/>
      </c>
      <c r="O329" s="67" t="str">
        <f t="shared" si="69"/>
        <v/>
      </c>
      <c r="P329" s="62"/>
      <c r="Q329" s="169"/>
      <c r="R329" s="89"/>
      <c r="S329" s="97"/>
      <c r="T329" s="53"/>
      <c r="U329" s="89"/>
      <c r="V329" s="98"/>
      <c r="W329" s="107"/>
      <c r="X329" s="81" t="str">
        <f>IFERROR(VLOOKUP(I329,Lists!A$4:B$11,2,FALSE),"")</f>
        <v/>
      </c>
      <c r="Y329" s="81" t="str">
        <f>IFERROR(VLOOKUP(#REF!,Lists!A$12:B$45,2,FALSE),"")</f>
        <v/>
      </c>
      <c r="Z329" s="85" t="str">
        <f t="shared" si="58"/>
        <v/>
      </c>
      <c r="AA329" s="95" t="str">
        <f t="shared" si="59"/>
        <v/>
      </c>
      <c r="AB329" s="95" t="str">
        <f>IF(L329&lt;&gt;0,IF(R329="Yes",IF(#REF!="","P",""),""),"")</f>
        <v/>
      </c>
      <c r="AC329" s="95" t="str">
        <f t="shared" si="60"/>
        <v/>
      </c>
      <c r="AD329" s="95" t="str">
        <f t="shared" si="61"/>
        <v/>
      </c>
      <c r="AE329" s="95" t="str">
        <f t="shared" si="62"/>
        <v/>
      </c>
      <c r="BN329" s="69" t="str">
        <f t="shared" si="63"/>
        <v/>
      </c>
      <c r="BO329" s="69" t="str">
        <f t="shared" si="64"/>
        <v/>
      </c>
      <c r="BP329" s="69" t="str">
        <f t="shared" si="65"/>
        <v/>
      </c>
      <c r="BQ329" s="69" t="str">
        <f t="shared" si="66"/>
        <v/>
      </c>
      <c r="BT329" s="69" t="str">
        <f t="shared" si="67"/>
        <v/>
      </c>
      <c r="CX329" s="39" t="str">
        <f t="shared" si="70"/>
        <v/>
      </c>
    </row>
    <row r="330" spans="1:102" ht="20.100000000000001" customHeight="1" x14ac:dyDescent="0.25">
      <c r="A330" s="85">
        <f>ROW()</f>
        <v>330</v>
      </c>
      <c r="B330" s="129" t="str">
        <f t="shared" si="68"/>
        <v/>
      </c>
      <c r="C330" s="129" t="str">
        <f t="shared" si="57"/>
        <v/>
      </c>
      <c r="D330" s="129" t="str">
        <f>IF(C330="","",COUNTIFS(C$11:C330,"&gt;0"))</f>
        <v/>
      </c>
      <c r="E330" s="53"/>
      <c r="F330" s="54"/>
      <c r="G330" s="54"/>
      <c r="H330" s="53"/>
      <c r="I330" s="168"/>
      <c r="J330" s="64"/>
      <c r="K330" s="261"/>
      <c r="L330" s="259">
        <v>0</v>
      </c>
      <c r="M330" s="171" t="str">
        <f>IFERROR(VLOOKUP(J330,Lists!J$4:K$725,2,FALSE),"")</f>
        <v/>
      </c>
      <c r="N330" s="66" t="str">
        <f>IFERROR(VLOOKUP(J330,Lists!J$4:L$725,3,FALSE),"")</f>
        <v/>
      </c>
      <c r="O330" s="67" t="str">
        <f t="shared" si="69"/>
        <v/>
      </c>
      <c r="P330" s="62"/>
      <c r="Q330" s="169"/>
      <c r="R330" s="89"/>
      <c r="S330" s="97"/>
      <c r="T330" s="53"/>
      <c r="U330" s="89"/>
      <c r="V330" s="98"/>
      <c r="W330" s="107"/>
      <c r="X330" s="81" t="str">
        <f>IFERROR(VLOOKUP(I330,Lists!A$4:B$11,2,FALSE),"")</f>
        <v/>
      </c>
      <c r="Y330" s="81" t="str">
        <f>IFERROR(VLOOKUP(#REF!,Lists!A$12:B$45,2,FALSE),"")</f>
        <v/>
      </c>
      <c r="Z330" s="85" t="str">
        <f t="shared" si="58"/>
        <v/>
      </c>
      <c r="AA330" s="95" t="str">
        <f t="shared" si="59"/>
        <v/>
      </c>
      <c r="AB330" s="95" t="str">
        <f>IF(L330&lt;&gt;0,IF(R330="Yes",IF(#REF!="","P",""),""),"")</f>
        <v/>
      </c>
      <c r="AC330" s="95" t="str">
        <f t="shared" si="60"/>
        <v/>
      </c>
      <c r="AD330" s="95" t="str">
        <f t="shared" si="61"/>
        <v/>
      </c>
      <c r="AE330" s="95" t="str">
        <f t="shared" si="62"/>
        <v/>
      </c>
      <c r="BN330" s="69" t="str">
        <f t="shared" si="63"/>
        <v/>
      </c>
      <c r="BO330" s="69" t="str">
        <f t="shared" si="64"/>
        <v/>
      </c>
      <c r="BP330" s="69" t="str">
        <f t="shared" si="65"/>
        <v/>
      </c>
      <c r="BQ330" s="69" t="str">
        <f t="shared" si="66"/>
        <v/>
      </c>
      <c r="BT330" s="69" t="str">
        <f t="shared" si="67"/>
        <v/>
      </c>
      <c r="CX330" s="39" t="str">
        <f t="shared" si="70"/>
        <v/>
      </c>
    </row>
    <row r="331" spans="1:102" ht="20.100000000000001" customHeight="1" x14ac:dyDescent="0.25">
      <c r="A331" s="85">
        <f>ROW()</f>
        <v>331</v>
      </c>
      <c r="B331" s="129" t="str">
        <f t="shared" si="68"/>
        <v/>
      </c>
      <c r="C331" s="129" t="str">
        <f t="shared" ref="C331:C394" si="71">IF(R331="Yes",B331,"")</f>
        <v/>
      </c>
      <c r="D331" s="129" t="str">
        <f>IF(C331="","",COUNTIFS(C$11:C331,"&gt;0"))</f>
        <v/>
      </c>
      <c r="E331" s="53"/>
      <c r="F331" s="54"/>
      <c r="G331" s="54"/>
      <c r="H331" s="53"/>
      <c r="I331" s="168"/>
      <c r="J331" s="64"/>
      <c r="K331" s="261"/>
      <c r="L331" s="259">
        <v>0</v>
      </c>
      <c r="M331" s="171" t="str">
        <f>IFERROR(VLOOKUP(J331,Lists!J$4:K$725,2,FALSE),"")</f>
        <v/>
      </c>
      <c r="N331" s="66" t="str">
        <f>IFERROR(VLOOKUP(J331,Lists!J$4:L$725,3,FALSE),"")</f>
        <v/>
      </c>
      <c r="O331" s="67" t="str">
        <f t="shared" si="69"/>
        <v/>
      </c>
      <c r="P331" s="62"/>
      <c r="Q331" s="169"/>
      <c r="R331" s="89"/>
      <c r="S331" s="97"/>
      <c r="T331" s="53"/>
      <c r="U331" s="89"/>
      <c r="V331" s="98"/>
      <c r="W331" s="107"/>
      <c r="X331" s="81" t="str">
        <f>IFERROR(VLOOKUP(I331,Lists!A$4:B$11,2,FALSE),"")</f>
        <v/>
      </c>
      <c r="Y331" s="81" t="str">
        <f>IFERROR(VLOOKUP(#REF!,Lists!A$12:B$45,2,FALSE),"")</f>
        <v/>
      </c>
      <c r="Z331" s="85" t="str">
        <f t="shared" ref="Z331:Z394" si="72">IF(L331&lt;&gt;0,IF(P331="","P",""),"")</f>
        <v/>
      </c>
      <c r="AA331" s="95" t="str">
        <f t="shared" ref="AA331:AA394" si="73">IF(L331&lt;&gt;0,IF(P331&lt;&gt;0,IF(R331="","P",""),"P"),"")</f>
        <v/>
      </c>
      <c r="AB331" s="95" t="str">
        <f>IF(L331&lt;&gt;0,IF(R331="Yes",IF(#REF!="","P",""),""),"")</f>
        <v/>
      </c>
      <c r="AC331" s="95" t="str">
        <f t="shared" ref="AC331:AC394" si="74">IF(L331&lt;&gt;0,IF(R331="Yes",IF(S331="","P",""),""),"")</f>
        <v/>
      </c>
      <c r="AD331" s="95" t="str">
        <f t="shared" ref="AD331:AD394" si="75">IF(L331&lt;&gt;0,IF(R331="Yes",IF(U331="","P",""),""),"")</f>
        <v/>
      </c>
      <c r="AE331" s="95" t="str">
        <f t="shared" ref="AE331:AE394" si="76">IF(L331&lt;&gt;0,IF(S331="No - Never began",IF(T331="","P",""),""),"")</f>
        <v/>
      </c>
      <c r="BN331" s="69" t="str">
        <f t="shared" ref="BN331:BN394" si="77">IF($P331&gt;0,IF(E331="","P",""),"")</f>
        <v/>
      </c>
      <c r="BO331" s="69" t="str">
        <f t="shared" ref="BO331:BO394" si="78">IF($P331&gt;0,IF(F331="","P",""),"")</f>
        <v/>
      </c>
      <c r="BP331" s="69" t="str">
        <f t="shared" ref="BP331:BP394" si="79">IF($P331&gt;0,IF(G331="","P",""),"")</f>
        <v/>
      </c>
      <c r="BQ331" s="69" t="str">
        <f t="shared" ref="BQ331:BQ394" si="80">IF($P331&gt;0,IF(H331="","P",""),"")</f>
        <v/>
      </c>
      <c r="BT331" s="69" t="str">
        <f t="shared" ref="BT331:BT394" si="81">IF($P331&gt;0,IF(L331=0,"P",""),"")</f>
        <v/>
      </c>
      <c r="CX331" s="39" t="str">
        <f t="shared" si="70"/>
        <v/>
      </c>
    </row>
    <row r="332" spans="1:102" ht="20.100000000000001" customHeight="1" x14ac:dyDescent="0.25">
      <c r="A332" s="85">
        <f>ROW()</f>
        <v>332</v>
      </c>
      <c r="B332" s="129" t="str">
        <f t="shared" ref="B332:B395" si="82">IF(H332&gt;0,IF(H332&amp;J332=H331&amp;J331,B331,B331+1),"")</f>
        <v/>
      </c>
      <c r="C332" s="129" t="str">
        <f t="shared" si="71"/>
        <v/>
      </c>
      <c r="D332" s="129" t="str">
        <f>IF(C332="","",COUNTIFS(C$11:C332,"&gt;0"))</f>
        <v/>
      </c>
      <c r="E332" s="53"/>
      <c r="F332" s="54"/>
      <c r="G332" s="54"/>
      <c r="H332" s="53"/>
      <c r="I332" s="168"/>
      <c r="J332" s="64"/>
      <c r="K332" s="261"/>
      <c r="L332" s="259">
        <v>0</v>
      </c>
      <c r="M332" s="171" t="str">
        <f>IFERROR(VLOOKUP(J332,Lists!J$4:K$725,2,FALSE),"")</f>
        <v/>
      </c>
      <c r="N332" s="66" t="str">
        <f>IFERROR(VLOOKUP(J332,Lists!J$4:L$725,3,FALSE),"")</f>
        <v/>
      </c>
      <c r="O332" s="67" t="str">
        <f t="shared" ref="O332:O395" si="83">IF(L332&gt;0,L332*M332,"")</f>
        <v/>
      </c>
      <c r="P332" s="62"/>
      <c r="Q332" s="169"/>
      <c r="R332" s="89"/>
      <c r="S332" s="97"/>
      <c r="T332" s="53"/>
      <c r="U332" s="89"/>
      <c r="V332" s="98"/>
      <c r="W332" s="107"/>
      <c r="X332" s="81" t="str">
        <f>IFERROR(VLOOKUP(I332,Lists!A$4:B$11,2,FALSE),"")</f>
        <v/>
      </c>
      <c r="Y332" s="81" t="str">
        <f>IFERROR(VLOOKUP(#REF!,Lists!A$12:B$45,2,FALSE),"")</f>
        <v/>
      </c>
      <c r="Z332" s="85" t="str">
        <f t="shared" si="72"/>
        <v/>
      </c>
      <c r="AA332" s="95" t="str">
        <f t="shared" si="73"/>
        <v/>
      </c>
      <c r="AB332" s="95" t="str">
        <f>IF(L332&lt;&gt;0,IF(R332="Yes",IF(#REF!="","P",""),""),"")</f>
        <v/>
      </c>
      <c r="AC332" s="95" t="str">
        <f t="shared" si="74"/>
        <v/>
      </c>
      <c r="AD332" s="95" t="str">
        <f t="shared" si="75"/>
        <v/>
      </c>
      <c r="AE332" s="95" t="str">
        <f t="shared" si="76"/>
        <v/>
      </c>
      <c r="BN332" s="69" t="str">
        <f t="shared" si="77"/>
        <v/>
      </c>
      <c r="BO332" s="69" t="str">
        <f t="shared" si="78"/>
        <v/>
      </c>
      <c r="BP332" s="69" t="str">
        <f t="shared" si="79"/>
        <v/>
      </c>
      <c r="BQ332" s="69" t="str">
        <f t="shared" si="80"/>
        <v/>
      </c>
      <c r="BT332" s="69" t="str">
        <f t="shared" si="81"/>
        <v/>
      </c>
      <c r="CX332" s="39" t="str">
        <f t="shared" ref="CX332:CX395" si="84">IF(L332&lt;&gt;0,IF(P332="","P",""),"")</f>
        <v/>
      </c>
    </row>
    <row r="333" spans="1:102" ht="20.100000000000001" customHeight="1" x14ac:dyDescent="0.25">
      <c r="A333" s="85">
        <f>ROW()</f>
        <v>333</v>
      </c>
      <c r="B333" s="129" t="str">
        <f t="shared" si="82"/>
        <v/>
      </c>
      <c r="C333" s="129" t="str">
        <f t="shared" si="71"/>
        <v/>
      </c>
      <c r="D333" s="129" t="str">
        <f>IF(C333="","",COUNTIFS(C$11:C333,"&gt;0"))</f>
        <v/>
      </c>
      <c r="E333" s="53"/>
      <c r="F333" s="54"/>
      <c r="G333" s="54"/>
      <c r="H333" s="53"/>
      <c r="I333" s="168"/>
      <c r="J333" s="64"/>
      <c r="K333" s="261"/>
      <c r="L333" s="259">
        <v>0</v>
      </c>
      <c r="M333" s="171" t="str">
        <f>IFERROR(VLOOKUP(J333,Lists!J$4:K$725,2,FALSE),"")</f>
        <v/>
      </c>
      <c r="N333" s="66" t="str">
        <f>IFERROR(VLOOKUP(J333,Lists!J$4:L$725,3,FALSE),"")</f>
        <v/>
      </c>
      <c r="O333" s="67" t="str">
        <f t="shared" si="83"/>
        <v/>
      </c>
      <c r="P333" s="62"/>
      <c r="Q333" s="169"/>
      <c r="R333" s="89"/>
      <c r="S333" s="97"/>
      <c r="T333" s="53"/>
      <c r="U333" s="89"/>
      <c r="V333" s="98"/>
      <c r="W333" s="107"/>
      <c r="X333" s="81" t="str">
        <f>IFERROR(VLOOKUP(I333,Lists!A$4:B$11,2,FALSE),"")</f>
        <v/>
      </c>
      <c r="Y333" s="81" t="str">
        <f>IFERROR(VLOOKUP(#REF!,Lists!A$12:B$45,2,FALSE),"")</f>
        <v/>
      </c>
      <c r="Z333" s="85" t="str">
        <f t="shared" si="72"/>
        <v/>
      </c>
      <c r="AA333" s="95" t="str">
        <f t="shared" si="73"/>
        <v/>
      </c>
      <c r="AB333" s="95" t="str">
        <f>IF(L333&lt;&gt;0,IF(R333="Yes",IF(#REF!="","P",""),""),"")</f>
        <v/>
      </c>
      <c r="AC333" s="95" t="str">
        <f t="shared" si="74"/>
        <v/>
      </c>
      <c r="AD333" s="95" t="str">
        <f t="shared" si="75"/>
        <v/>
      </c>
      <c r="AE333" s="95" t="str">
        <f t="shared" si="76"/>
        <v/>
      </c>
      <c r="BN333" s="69" t="str">
        <f t="shared" si="77"/>
        <v/>
      </c>
      <c r="BO333" s="69" t="str">
        <f t="shared" si="78"/>
        <v/>
      </c>
      <c r="BP333" s="69" t="str">
        <f t="shared" si="79"/>
        <v/>
      </c>
      <c r="BQ333" s="69" t="str">
        <f t="shared" si="80"/>
        <v/>
      </c>
      <c r="BT333" s="69" t="str">
        <f t="shared" si="81"/>
        <v/>
      </c>
      <c r="CX333" s="39" t="str">
        <f t="shared" si="84"/>
        <v/>
      </c>
    </row>
    <row r="334" spans="1:102" ht="20.100000000000001" customHeight="1" x14ac:dyDescent="0.25">
      <c r="A334" s="85">
        <f>ROW()</f>
        <v>334</v>
      </c>
      <c r="B334" s="129" t="str">
        <f t="shared" si="82"/>
        <v/>
      </c>
      <c r="C334" s="129" t="str">
        <f t="shared" si="71"/>
        <v/>
      </c>
      <c r="D334" s="129" t="str">
        <f>IF(C334="","",COUNTIFS(C$11:C334,"&gt;0"))</f>
        <v/>
      </c>
      <c r="E334" s="53"/>
      <c r="F334" s="54"/>
      <c r="G334" s="54"/>
      <c r="H334" s="53"/>
      <c r="I334" s="168"/>
      <c r="J334" s="64"/>
      <c r="K334" s="261"/>
      <c r="L334" s="259">
        <v>0</v>
      </c>
      <c r="M334" s="171" t="str">
        <f>IFERROR(VLOOKUP(J334,Lists!J$4:K$725,2,FALSE),"")</f>
        <v/>
      </c>
      <c r="N334" s="66" t="str">
        <f>IFERROR(VLOOKUP(J334,Lists!J$4:L$725,3,FALSE),"")</f>
        <v/>
      </c>
      <c r="O334" s="67" t="str">
        <f t="shared" si="83"/>
        <v/>
      </c>
      <c r="P334" s="62"/>
      <c r="Q334" s="169"/>
      <c r="R334" s="89"/>
      <c r="S334" s="97"/>
      <c r="T334" s="53"/>
      <c r="U334" s="89"/>
      <c r="V334" s="98"/>
      <c r="W334" s="107"/>
      <c r="X334" s="81" t="str">
        <f>IFERROR(VLOOKUP(I334,Lists!A$4:B$11,2,FALSE),"")</f>
        <v/>
      </c>
      <c r="Y334" s="81" t="str">
        <f>IFERROR(VLOOKUP(#REF!,Lists!A$12:B$45,2,FALSE),"")</f>
        <v/>
      </c>
      <c r="Z334" s="85" t="str">
        <f t="shared" si="72"/>
        <v/>
      </c>
      <c r="AA334" s="95" t="str">
        <f t="shared" si="73"/>
        <v/>
      </c>
      <c r="AB334" s="95" t="str">
        <f>IF(L334&lt;&gt;0,IF(R334="Yes",IF(#REF!="","P",""),""),"")</f>
        <v/>
      </c>
      <c r="AC334" s="95" t="str">
        <f t="shared" si="74"/>
        <v/>
      </c>
      <c r="AD334" s="95" t="str">
        <f t="shared" si="75"/>
        <v/>
      </c>
      <c r="AE334" s="95" t="str">
        <f t="shared" si="76"/>
        <v/>
      </c>
      <c r="BN334" s="69" t="str">
        <f t="shared" si="77"/>
        <v/>
      </c>
      <c r="BO334" s="69" t="str">
        <f t="shared" si="78"/>
        <v/>
      </c>
      <c r="BP334" s="69" t="str">
        <f t="shared" si="79"/>
        <v/>
      </c>
      <c r="BQ334" s="69" t="str">
        <f t="shared" si="80"/>
        <v/>
      </c>
      <c r="BT334" s="69" t="str">
        <f t="shared" si="81"/>
        <v/>
      </c>
      <c r="CX334" s="39" t="str">
        <f t="shared" si="84"/>
        <v/>
      </c>
    </row>
    <row r="335" spans="1:102" ht="20.100000000000001" customHeight="1" x14ac:dyDescent="0.25">
      <c r="A335" s="85">
        <f>ROW()</f>
        <v>335</v>
      </c>
      <c r="B335" s="129" t="str">
        <f t="shared" si="82"/>
        <v/>
      </c>
      <c r="C335" s="129" t="str">
        <f t="shared" si="71"/>
        <v/>
      </c>
      <c r="D335" s="129" t="str">
        <f>IF(C335="","",COUNTIFS(C$11:C335,"&gt;0"))</f>
        <v/>
      </c>
      <c r="E335" s="53"/>
      <c r="F335" s="54"/>
      <c r="G335" s="54"/>
      <c r="H335" s="53"/>
      <c r="I335" s="168"/>
      <c r="J335" s="64"/>
      <c r="K335" s="261"/>
      <c r="L335" s="259">
        <v>0</v>
      </c>
      <c r="M335" s="171" t="str">
        <f>IFERROR(VLOOKUP(J335,Lists!J$4:K$725,2,FALSE),"")</f>
        <v/>
      </c>
      <c r="N335" s="66" t="str">
        <f>IFERROR(VLOOKUP(J335,Lists!J$4:L$725,3,FALSE),"")</f>
        <v/>
      </c>
      <c r="O335" s="67" t="str">
        <f t="shared" si="83"/>
        <v/>
      </c>
      <c r="P335" s="62"/>
      <c r="Q335" s="169"/>
      <c r="R335" s="89"/>
      <c r="S335" s="97"/>
      <c r="T335" s="53"/>
      <c r="U335" s="89"/>
      <c r="V335" s="98"/>
      <c r="W335" s="107"/>
      <c r="X335" s="81" t="str">
        <f>IFERROR(VLOOKUP(I335,Lists!A$4:B$11,2,FALSE),"")</f>
        <v/>
      </c>
      <c r="Y335" s="81" t="str">
        <f>IFERROR(VLOOKUP(#REF!,Lists!A$12:B$45,2,FALSE),"")</f>
        <v/>
      </c>
      <c r="Z335" s="85" t="str">
        <f t="shared" si="72"/>
        <v/>
      </c>
      <c r="AA335" s="95" t="str">
        <f t="shared" si="73"/>
        <v/>
      </c>
      <c r="AB335" s="95" t="str">
        <f>IF(L335&lt;&gt;0,IF(R335="Yes",IF(#REF!="","P",""),""),"")</f>
        <v/>
      </c>
      <c r="AC335" s="95" t="str">
        <f t="shared" si="74"/>
        <v/>
      </c>
      <c r="AD335" s="95" t="str">
        <f t="shared" si="75"/>
        <v/>
      </c>
      <c r="AE335" s="95" t="str">
        <f t="shared" si="76"/>
        <v/>
      </c>
      <c r="BN335" s="69" t="str">
        <f t="shared" si="77"/>
        <v/>
      </c>
      <c r="BO335" s="69" t="str">
        <f t="shared" si="78"/>
        <v/>
      </c>
      <c r="BP335" s="69" t="str">
        <f t="shared" si="79"/>
        <v/>
      </c>
      <c r="BQ335" s="69" t="str">
        <f t="shared" si="80"/>
        <v/>
      </c>
      <c r="BT335" s="69" t="str">
        <f t="shared" si="81"/>
        <v/>
      </c>
      <c r="CX335" s="39" t="str">
        <f t="shared" si="84"/>
        <v/>
      </c>
    </row>
    <row r="336" spans="1:102" ht="20.100000000000001" customHeight="1" x14ac:dyDescent="0.25">
      <c r="A336" s="85">
        <f>ROW()</f>
        <v>336</v>
      </c>
      <c r="B336" s="129" t="str">
        <f t="shared" si="82"/>
        <v/>
      </c>
      <c r="C336" s="129" t="str">
        <f t="shared" si="71"/>
        <v/>
      </c>
      <c r="D336" s="129" t="str">
        <f>IF(C336="","",COUNTIFS(C$11:C336,"&gt;0"))</f>
        <v/>
      </c>
      <c r="E336" s="53"/>
      <c r="F336" s="54"/>
      <c r="G336" s="54"/>
      <c r="H336" s="53"/>
      <c r="I336" s="168"/>
      <c r="J336" s="64"/>
      <c r="K336" s="261"/>
      <c r="L336" s="259">
        <v>0</v>
      </c>
      <c r="M336" s="171" t="str">
        <f>IFERROR(VLOOKUP(J336,Lists!J$4:K$725,2,FALSE),"")</f>
        <v/>
      </c>
      <c r="N336" s="66" t="str">
        <f>IFERROR(VLOOKUP(J336,Lists!J$4:L$725,3,FALSE),"")</f>
        <v/>
      </c>
      <c r="O336" s="67" t="str">
        <f t="shared" si="83"/>
        <v/>
      </c>
      <c r="P336" s="62"/>
      <c r="Q336" s="169"/>
      <c r="R336" s="89"/>
      <c r="S336" s="97"/>
      <c r="T336" s="53"/>
      <c r="U336" s="89"/>
      <c r="V336" s="98"/>
      <c r="W336" s="107"/>
      <c r="X336" s="81" t="str">
        <f>IFERROR(VLOOKUP(I336,Lists!A$4:B$11,2,FALSE),"")</f>
        <v/>
      </c>
      <c r="Y336" s="81" t="str">
        <f>IFERROR(VLOOKUP(#REF!,Lists!A$12:B$45,2,FALSE),"")</f>
        <v/>
      </c>
      <c r="Z336" s="85" t="str">
        <f t="shared" si="72"/>
        <v/>
      </c>
      <c r="AA336" s="95" t="str">
        <f t="shared" si="73"/>
        <v/>
      </c>
      <c r="AB336" s="95" t="str">
        <f>IF(L336&lt;&gt;0,IF(R336="Yes",IF(#REF!="","P",""),""),"")</f>
        <v/>
      </c>
      <c r="AC336" s="95" t="str">
        <f t="shared" si="74"/>
        <v/>
      </c>
      <c r="AD336" s="95" t="str">
        <f t="shared" si="75"/>
        <v/>
      </c>
      <c r="AE336" s="95" t="str">
        <f t="shared" si="76"/>
        <v/>
      </c>
      <c r="BN336" s="69" t="str">
        <f t="shared" si="77"/>
        <v/>
      </c>
      <c r="BO336" s="69" t="str">
        <f t="shared" si="78"/>
        <v/>
      </c>
      <c r="BP336" s="69" t="str">
        <f t="shared" si="79"/>
        <v/>
      </c>
      <c r="BQ336" s="69" t="str">
        <f t="shared" si="80"/>
        <v/>
      </c>
      <c r="BT336" s="69" t="str">
        <f t="shared" si="81"/>
        <v/>
      </c>
      <c r="CX336" s="39" t="str">
        <f t="shared" si="84"/>
        <v/>
      </c>
    </row>
    <row r="337" spans="1:102" ht="20.100000000000001" customHeight="1" x14ac:dyDescent="0.25">
      <c r="A337" s="85">
        <f>ROW()</f>
        <v>337</v>
      </c>
      <c r="B337" s="129" t="str">
        <f t="shared" si="82"/>
        <v/>
      </c>
      <c r="C337" s="129" t="str">
        <f t="shared" si="71"/>
        <v/>
      </c>
      <c r="D337" s="129" t="str">
        <f>IF(C337="","",COUNTIFS(C$11:C337,"&gt;0"))</f>
        <v/>
      </c>
      <c r="E337" s="53"/>
      <c r="F337" s="54"/>
      <c r="G337" s="54"/>
      <c r="H337" s="53"/>
      <c r="I337" s="168"/>
      <c r="J337" s="64"/>
      <c r="K337" s="261"/>
      <c r="L337" s="259">
        <v>0</v>
      </c>
      <c r="M337" s="171" t="str">
        <f>IFERROR(VLOOKUP(J337,Lists!J$4:K$725,2,FALSE),"")</f>
        <v/>
      </c>
      <c r="N337" s="66" t="str">
        <f>IFERROR(VLOOKUP(J337,Lists!J$4:L$725,3,FALSE),"")</f>
        <v/>
      </c>
      <c r="O337" s="67" t="str">
        <f t="shared" si="83"/>
        <v/>
      </c>
      <c r="P337" s="62"/>
      <c r="Q337" s="169"/>
      <c r="R337" s="89"/>
      <c r="S337" s="97"/>
      <c r="T337" s="53"/>
      <c r="U337" s="89"/>
      <c r="V337" s="98"/>
      <c r="W337" s="107"/>
      <c r="X337" s="81" t="str">
        <f>IFERROR(VLOOKUP(I337,Lists!A$4:B$11,2,FALSE),"")</f>
        <v/>
      </c>
      <c r="Y337" s="81" t="str">
        <f>IFERROR(VLOOKUP(#REF!,Lists!A$12:B$45,2,FALSE),"")</f>
        <v/>
      </c>
      <c r="Z337" s="85" t="str">
        <f t="shared" si="72"/>
        <v/>
      </c>
      <c r="AA337" s="95" t="str">
        <f t="shared" si="73"/>
        <v/>
      </c>
      <c r="AB337" s="95" t="str">
        <f>IF(L337&lt;&gt;0,IF(R337="Yes",IF(#REF!="","P",""),""),"")</f>
        <v/>
      </c>
      <c r="AC337" s="95" t="str">
        <f t="shared" si="74"/>
        <v/>
      </c>
      <c r="AD337" s="95" t="str">
        <f t="shared" si="75"/>
        <v/>
      </c>
      <c r="AE337" s="95" t="str">
        <f t="shared" si="76"/>
        <v/>
      </c>
      <c r="BN337" s="69" t="str">
        <f t="shared" si="77"/>
        <v/>
      </c>
      <c r="BO337" s="69" t="str">
        <f t="shared" si="78"/>
        <v/>
      </c>
      <c r="BP337" s="69" t="str">
        <f t="shared" si="79"/>
        <v/>
      </c>
      <c r="BQ337" s="69" t="str">
        <f t="shared" si="80"/>
        <v/>
      </c>
      <c r="BT337" s="69" t="str">
        <f t="shared" si="81"/>
        <v/>
      </c>
      <c r="CX337" s="39" t="str">
        <f t="shared" si="84"/>
        <v/>
      </c>
    </row>
    <row r="338" spans="1:102" ht="20.100000000000001" customHeight="1" x14ac:dyDescent="0.25">
      <c r="A338" s="85">
        <f>ROW()</f>
        <v>338</v>
      </c>
      <c r="B338" s="129" t="str">
        <f t="shared" si="82"/>
        <v/>
      </c>
      <c r="C338" s="129" t="str">
        <f t="shared" si="71"/>
        <v/>
      </c>
      <c r="D338" s="129" t="str">
        <f>IF(C338="","",COUNTIFS(C$11:C338,"&gt;0"))</f>
        <v/>
      </c>
      <c r="E338" s="53"/>
      <c r="F338" s="54"/>
      <c r="G338" s="54"/>
      <c r="H338" s="53"/>
      <c r="I338" s="168"/>
      <c r="J338" s="64"/>
      <c r="K338" s="261"/>
      <c r="L338" s="259">
        <v>0</v>
      </c>
      <c r="M338" s="171" t="str">
        <f>IFERROR(VLOOKUP(J338,Lists!J$4:K$725,2,FALSE),"")</f>
        <v/>
      </c>
      <c r="N338" s="66" t="str">
        <f>IFERROR(VLOOKUP(J338,Lists!J$4:L$725,3,FALSE),"")</f>
        <v/>
      </c>
      <c r="O338" s="67" t="str">
        <f t="shared" si="83"/>
        <v/>
      </c>
      <c r="P338" s="62"/>
      <c r="Q338" s="169"/>
      <c r="R338" s="89"/>
      <c r="S338" s="97"/>
      <c r="T338" s="53"/>
      <c r="U338" s="89"/>
      <c r="V338" s="98"/>
      <c r="W338" s="107"/>
      <c r="X338" s="81" t="str">
        <f>IFERROR(VLOOKUP(I338,Lists!A$4:B$11,2,FALSE),"")</f>
        <v/>
      </c>
      <c r="Y338" s="81" t="str">
        <f>IFERROR(VLOOKUP(#REF!,Lists!A$12:B$45,2,FALSE),"")</f>
        <v/>
      </c>
      <c r="Z338" s="85" t="str">
        <f t="shared" si="72"/>
        <v/>
      </c>
      <c r="AA338" s="95" t="str">
        <f t="shared" si="73"/>
        <v/>
      </c>
      <c r="AB338" s="95" t="str">
        <f>IF(L338&lt;&gt;0,IF(R338="Yes",IF(#REF!="","P",""),""),"")</f>
        <v/>
      </c>
      <c r="AC338" s="95" t="str">
        <f t="shared" si="74"/>
        <v/>
      </c>
      <c r="AD338" s="95" t="str">
        <f t="shared" si="75"/>
        <v/>
      </c>
      <c r="AE338" s="95" t="str">
        <f t="shared" si="76"/>
        <v/>
      </c>
      <c r="BN338" s="69" t="str">
        <f t="shared" si="77"/>
        <v/>
      </c>
      <c r="BO338" s="69" t="str">
        <f t="shared" si="78"/>
        <v/>
      </c>
      <c r="BP338" s="69" t="str">
        <f t="shared" si="79"/>
        <v/>
      </c>
      <c r="BQ338" s="69" t="str">
        <f t="shared" si="80"/>
        <v/>
      </c>
      <c r="BT338" s="69" t="str">
        <f t="shared" si="81"/>
        <v/>
      </c>
      <c r="CX338" s="39" t="str">
        <f t="shared" si="84"/>
        <v/>
      </c>
    </row>
    <row r="339" spans="1:102" ht="20.100000000000001" customHeight="1" x14ac:dyDescent="0.25">
      <c r="A339" s="85">
        <f>ROW()</f>
        <v>339</v>
      </c>
      <c r="B339" s="129" t="str">
        <f t="shared" si="82"/>
        <v/>
      </c>
      <c r="C339" s="129" t="str">
        <f t="shared" si="71"/>
        <v/>
      </c>
      <c r="D339" s="129" t="str">
        <f>IF(C339="","",COUNTIFS(C$11:C339,"&gt;0"))</f>
        <v/>
      </c>
      <c r="E339" s="53"/>
      <c r="F339" s="54"/>
      <c r="G339" s="54"/>
      <c r="H339" s="53"/>
      <c r="I339" s="168"/>
      <c r="J339" s="64"/>
      <c r="K339" s="261"/>
      <c r="L339" s="259">
        <v>0</v>
      </c>
      <c r="M339" s="171" t="str">
        <f>IFERROR(VLOOKUP(J339,Lists!J$4:K$725,2,FALSE),"")</f>
        <v/>
      </c>
      <c r="N339" s="66" t="str">
        <f>IFERROR(VLOOKUP(J339,Lists!J$4:L$725,3,FALSE),"")</f>
        <v/>
      </c>
      <c r="O339" s="67" t="str">
        <f t="shared" si="83"/>
        <v/>
      </c>
      <c r="P339" s="62"/>
      <c r="Q339" s="169"/>
      <c r="R339" s="89"/>
      <c r="S339" s="97"/>
      <c r="T339" s="53"/>
      <c r="U339" s="89"/>
      <c r="V339" s="98"/>
      <c r="W339" s="107"/>
      <c r="X339" s="81" t="str">
        <f>IFERROR(VLOOKUP(I339,Lists!A$4:B$11,2,FALSE),"")</f>
        <v/>
      </c>
      <c r="Y339" s="81" t="str">
        <f>IFERROR(VLOOKUP(#REF!,Lists!A$12:B$45,2,FALSE),"")</f>
        <v/>
      </c>
      <c r="Z339" s="85" t="str">
        <f t="shared" si="72"/>
        <v/>
      </c>
      <c r="AA339" s="95" t="str">
        <f t="shared" si="73"/>
        <v/>
      </c>
      <c r="AB339" s="95" t="str">
        <f>IF(L339&lt;&gt;0,IF(R339="Yes",IF(#REF!="","P",""),""),"")</f>
        <v/>
      </c>
      <c r="AC339" s="95" t="str">
        <f t="shared" si="74"/>
        <v/>
      </c>
      <c r="AD339" s="95" t="str">
        <f t="shared" si="75"/>
        <v/>
      </c>
      <c r="AE339" s="95" t="str">
        <f t="shared" si="76"/>
        <v/>
      </c>
      <c r="BN339" s="69" t="str">
        <f t="shared" si="77"/>
        <v/>
      </c>
      <c r="BO339" s="69" t="str">
        <f t="shared" si="78"/>
        <v/>
      </c>
      <c r="BP339" s="69" t="str">
        <f t="shared" si="79"/>
        <v/>
      </c>
      <c r="BQ339" s="69" t="str">
        <f t="shared" si="80"/>
        <v/>
      </c>
      <c r="BT339" s="69" t="str">
        <f t="shared" si="81"/>
        <v/>
      </c>
      <c r="CX339" s="39" t="str">
        <f t="shared" si="84"/>
        <v/>
      </c>
    </row>
    <row r="340" spans="1:102" ht="20.100000000000001" customHeight="1" x14ac:dyDescent="0.25">
      <c r="A340" s="85">
        <f>ROW()</f>
        <v>340</v>
      </c>
      <c r="B340" s="129" t="str">
        <f t="shared" si="82"/>
        <v/>
      </c>
      <c r="C340" s="129" t="str">
        <f t="shared" si="71"/>
        <v/>
      </c>
      <c r="D340" s="129" t="str">
        <f>IF(C340="","",COUNTIFS(C$11:C340,"&gt;0"))</f>
        <v/>
      </c>
      <c r="E340" s="53"/>
      <c r="F340" s="54"/>
      <c r="G340" s="54"/>
      <c r="H340" s="53"/>
      <c r="I340" s="168"/>
      <c r="J340" s="64"/>
      <c r="K340" s="261"/>
      <c r="L340" s="259">
        <v>0</v>
      </c>
      <c r="M340" s="171" t="str">
        <f>IFERROR(VLOOKUP(J340,Lists!J$4:K$725,2,FALSE),"")</f>
        <v/>
      </c>
      <c r="N340" s="66" t="str">
        <f>IFERROR(VLOOKUP(J340,Lists!J$4:L$725,3,FALSE),"")</f>
        <v/>
      </c>
      <c r="O340" s="67" t="str">
        <f t="shared" si="83"/>
        <v/>
      </c>
      <c r="P340" s="62"/>
      <c r="Q340" s="169"/>
      <c r="R340" s="89"/>
      <c r="S340" s="97"/>
      <c r="T340" s="53"/>
      <c r="U340" s="89"/>
      <c r="V340" s="98"/>
      <c r="W340" s="107"/>
      <c r="X340" s="81" t="str">
        <f>IFERROR(VLOOKUP(I340,Lists!A$4:B$11,2,FALSE),"")</f>
        <v/>
      </c>
      <c r="Y340" s="81" t="str">
        <f>IFERROR(VLOOKUP(#REF!,Lists!A$12:B$45,2,FALSE),"")</f>
        <v/>
      </c>
      <c r="Z340" s="85" t="str">
        <f t="shared" si="72"/>
        <v/>
      </c>
      <c r="AA340" s="95" t="str">
        <f t="shared" si="73"/>
        <v/>
      </c>
      <c r="AB340" s="95" t="str">
        <f>IF(L340&lt;&gt;0,IF(R340="Yes",IF(#REF!="","P",""),""),"")</f>
        <v/>
      </c>
      <c r="AC340" s="95" t="str">
        <f t="shared" si="74"/>
        <v/>
      </c>
      <c r="AD340" s="95" t="str">
        <f t="shared" si="75"/>
        <v/>
      </c>
      <c r="AE340" s="95" t="str">
        <f t="shared" si="76"/>
        <v/>
      </c>
      <c r="BN340" s="69" t="str">
        <f t="shared" si="77"/>
        <v/>
      </c>
      <c r="BO340" s="69" t="str">
        <f t="shared" si="78"/>
        <v/>
      </c>
      <c r="BP340" s="69" t="str">
        <f t="shared" si="79"/>
        <v/>
      </c>
      <c r="BQ340" s="69" t="str">
        <f t="shared" si="80"/>
        <v/>
      </c>
      <c r="BT340" s="69" t="str">
        <f t="shared" si="81"/>
        <v/>
      </c>
      <c r="CX340" s="39" t="str">
        <f t="shared" si="84"/>
        <v/>
      </c>
    </row>
    <row r="341" spans="1:102" ht="20.100000000000001" customHeight="1" x14ac:dyDescent="0.25">
      <c r="A341" s="85">
        <f>ROW()</f>
        <v>341</v>
      </c>
      <c r="B341" s="129" t="str">
        <f t="shared" si="82"/>
        <v/>
      </c>
      <c r="C341" s="129" t="str">
        <f t="shared" si="71"/>
        <v/>
      </c>
      <c r="D341" s="129" t="str">
        <f>IF(C341="","",COUNTIFS(C$11:C341,"&gt;0"))</f>
        <v/>
      </c>
      <c r="E341" s="53"/>
      <c r="F341" s="54"/>
      <c r="G341" s="54"/>
      <c r="H341" s="53"/>
      <c r="I341" s="168"/>
      <c r="J341" s="64"/>
      <c r="K341" s="261"/>
      <c r="L341" s="259">
        <v>0</v>
      </c>
      <c r="M341" s="171" t="str">
        <f>IFERROR(VLOOKUP(J341,Lists!J$4:K$725,2,FALSE),"")</f>
        <v/>
      </c>
      <c r="N341" s="66" t="str">
        <f>IFERROR(VLOOKUP(J341,Lists!J$4:L$725,3,FALSE),"")</f>
        <v/>
      </c>
      <c r="O341" s="67" t="str">
        <f t="shared" si="83"/>
        <v/>
      </c>
      <c r="P341" s="62"/>
      <c r="Q341" s="169"/>
      <c r="R341" s="89"/>
      <c r="S341" s="97"/>
      <c r="T341" s="53"/>
      <c r="U341" s="89"/>
      <c r="V341" s="98"/>
      <c r="W341" s="107"/>
      <c r="X341" s="81" t="str">
        <f>IFERROR(VLOOKUP(I341,Lists!A$4:B$11,2,FALSE),"")</f>
        <v/>
      </c>
      <c r="Y341" s="81" t="str">
        <f>IFERROR(VLOOKUP(#REF!,Lists!A$12:B$45,2,FALSE),"")</f>
        <v/>
      </c>
      <c r="Z341" s="85" t="str">
        <f t="shared" si="72"/>
        <v/>
      </c>
      <c r="AA341" s="95" t="str">
        <f t="shared" si="73"/>
        <v/>
      </c>
      <c r="AB341" s="95" t="str">
        <f>IF(L341&lt;&gt;0,IF(R341="Yes",IF(#REF!="","P",""),""),"")</f>
        <v/>
      </c>
      <c r="AC341" s="95" t="str">
        <f t="shared" si="74"/>
        <v/>
      </c>
      <c r="AD341" s="95" t="str">
        <f t="shared" si="75"/>
        <v/>
      </c>
      <c r="AE341" s="95" t="str">
        <f t="shared" si="76"/>
        <v/>
      </c>
      <c r="BN341" s="69" t="str">
        <f t="shared" si="77"/>
        <v/>
      </c>
      <c r="BO341" s="69" t="str">
        <f t="shared" si="78"/>
        <v/>
      </c>
      <c r="BP341" s="69" t="str">
        <f t="shared" si="79"/>
        <v/>
      </c>
      <c r="BQ341" s="69" t="str">
        <f t="shared" si="80"/>
        <v/>
      </c>
      <c r="BT341" s="69" t="str">
        <f t="shared" si="81"/>
        <v/>
      </c>
      <c r="CX341" s="39" t="str">
        <f t="shared" si="84"/>
        <v/>
      </c>
    </row>
    <row r="342" spans="1:102" ht="20.100000000000001" customHeight="1" x14ac:dyDescent="0.25">
      <c r="A342" s="85">
        <f>ROW()</f>
        <v>342</v>
      </c>
      <c r="B342" s="129" t="str">
        <f t="shared" si="82"/>
        <v/>
      </c>
      <c r="C342" s="129" t="str">
        <f t="shared" si="71"/>
        <v/>
      </c>
      <c r="D342" s="129" t="str">
        <f>IF(C342="","",COUNTIFS(C$11:C342,"&gt;0"))</f>
        <v/>
      </c>
      <c r="E342" s="53"/>
      <c r="F342" s="54"/>
      <c r="G342" s="54"/>
      <c r="H342" s="53"/>
      <c r="I342" s="168"/>
      <c r="J342" s="64"/>
      <c r="K342" s="261"/>
      <c r="L342" s="259">
        <v>0</v>
      </c>
      <c r="M342" s="171" t="str">
        <f>IFERROR(VLOOKUP(J342,Lists!J$4:K$725,2,FALSE),"")</f>
        <v/>
      </c>
      <c r="N342" s="66" t="str">
        <f>IFERROR(VLOOKUP(J342,Lists!J$4:L$725,3,FALSE),"")</f>
        <v/>
      </c>
      <c r="O342" s="67" t="str">
        <f t="shared" si="83"/>
        <v/>
      </c>
      <c r="P342" s="62"/>
      <c r="Q342" s="169"/>
      <c r="R342" s="89"/>
      <c r="S342" s="97"/>
      <c r="T342" s="53"/>
      <c r="U342" s="89"/>
      <c r="V342" s="98"/>
      <c r="W342" s="107"/>
      <c r="X342" s="81" t="str">
        <f>IFERROR(VLOOKUP(I342,Lists!A$4:B$11,2,FALSE),"")</f>
        <v/>
      </c>
      <c r="Y342" s="81" t="str">
        <f>IFERROR(VLOOKUP(#REF!,Lists!A$12:B$45,2,FALSE),"")</f>
        <v/>
      </c>
      <c r="Z342" s="85" t="str">
        <f t="shared" si="72"/>
        <v/>
      </c>
      <c r="AA342" s="95" t="str">
        <f t="shared" si="73"/>
        <v/>
      </c>
      <c r="AB342" s="95" t="str">
        <f>IF(L342&lt;&gt;0,IF(R342="Yes",IF(#REF!="","P",""),""),"")</f>
        <v/>
      </c>
      <c r="AC342" s="95" t="str">
        <f t="shared" si="74"/>
        <v/>
      </c>
      <c r="AD342" s="95" t="str">
        <f t="shared" si="75"/>
        <v/>
      </c>
      <c r="AE342" s="95" t="str">
        <f t="shared" si="76"/>
        <v/>
      </c>
      <c r="BN342" s="69" t="str">
        <f t="shared" si="77"/>
        <v/>
      </c>
      <c r="BO342" s="69" t="str">
        <f t="shared" si="78"/>
        <v/>
      </c>
      <c r="BP342" s="69" t="str">
        <f t="shared" si="79"/>
        <v/>
      </c>
      <c r="BQ342" s="69" t="str">
        <f t="shared" si="80"/>
        <v/>
      </c>
      <c r="BT342" s="69" t="str">
        <f t="shared" si="81"/>
        <v/>
      </c>
      <c r="CX342" s="39" t="str">
        <f t="shared" si="84"/>
        <v/>
      </c>
    </row>
    <row r="343" spans="1:102" ht="20.100000000000001" customHeight="1" x14ac:dyDescent="0.25">
      <c r="A343" s="85">
        <f>ROW()</f>
        <v>343</v>
      </c>
      <c r="B343" s="129" t="str">
        <f t="shared" si="82"/>
        <v/>
      </c>
      <c r="C343" s="129" t="str">
        <f t="shared" si="71"/>
        <v/>
      </c>
      <c r="D343" s="129" t="str">
        <f>IF(C343="","",COUNTIFS(C$11:C343,"&gt;0"))</f>
        <v/>
      </c>
      <c r="E343" s="53"/>
      <c r="F343" s="54"/>
      <c r="G343" s="54"/>
      <c r="H343" s="53"/>
      <c r="I343" s="168"/>
      <c r="J343" s="64"/>
      <c r="K343" s="261"/>
      <c r="L343" s="259">
        <v>0</v>
      </c>
      <c r="M343" s="171" t="str">
        <f>IFERROR(VLOOKUP(J343,Lists!J$4:K$725,2,FALSE),"")</f>
        <v/>
      </c>
      <c r="N343" s="66" t="str">
        <f>IFERROR(VLOOKUP(J343,Lists!J$4:L$725,3,FALSE),"")</f>
        <v/>
      </c>
      <c r="O343" s="67" t="str">
        <f t="shared" si="83"/>
        <v/>
      </c>
      <c r="P343" s="62"/>
      <c r="Q343" s="169"/>
      <c r="R343" s="89"/>
      <c r="S343" s="97"/>
      <c r="T343" s="53"/>
      <c r="U343" s="89"/>
      <c r="V343" s="98"/>
      <c r="W343" s="107"/>
      <c r="X343" s="81" t="str">
        <f>IFERROR(VLOOKUP(I343,Lists!A$4:B$11,2,FALSE),"")</f>
        <v/>
      </c>
      <c r="Y343" s="81" t="str">
        <f>IFERROR(VLOOKUP(#REF!,Lists!A$12:B$45,2,FALSE),"")</f>
        <v/>
      </c>
      <c r="Z343" s="85" t="str">
        <f t="shared" si="72"/>
        <v/>
      </c>
      <c r="AA343" s="95" t="str">
        <f t="shared" si="73"/>
        <v/>
      </c>
      <c r="AB343" s="95" t="str">
        <f>IF(L343&lt;&gt;0,IF(R343="Yes",IF(#REF!="","P",""),""),"")</f>
        <v/>
      </c>
      <c r="AC343" s="95" t="str">
        <f t="shared" si="74"/>
        <v/>
      </c>
      <c r="AD343" s="95" t="str">
        <f t="shared" si="75"/>
        <v/>
      </c>
      <c r="AE343" s="95" t="str">
        <f t="shared" si="76"/>
        <v/>
      </c>
      <c r="BN343" s="69" t="str">
        <f t="shared" si="77"/>
        <v/>
      </c>
      <c r="BO343" s="69" t="str">
        <f t="shared" si="78"/>
        <v/>
      </c>
      <c r="BP343" s="69" t="str">
        <f t="shared" si="79"/>
        <v/>
      </c>
      <c r="BQ343" s="69" t="str">
        <f t="shared" si="80"/>
        <v/>
      </c>
      <c r="BT343" s="69" t="str">
        <f t="shared" si="81"/>
        <v/>
      </c>
      <c r="CX343" s="39" t="str">
        <f t="shared" si="84"/>
        <v/>
      </c>
    </row>
    <row r="344" spans="1:102" ht="20.100000000000001" customHeight="1" x14ac:dyDescent="0.25">
      <c r="A344" s="85">
        <f>ROW()</f>
        <v>344</v>
      </c>
      <c r="B344" s="129" t="str">
        <f t="shared" si="82"/>
        <v/>
      </c>
      <c r="C344" s="129" t="str">
        <f t="shared" si="71"/>
        <v/>
      </c>
      <c r="D344" s="129" t="str">
        <f>IF(C344="","",COUNTIFS(C$11:C344,"&gt;0"))</f>
        <v/>
      </c>
      <c r="E344" s="53"/>
      <c r="F344" s="54"/>
      <c r="G344" s="54"/>
      <c r="H344" s="53"/>
      <c r="I344" s="168"/>
      <c r="J344" s="64"/>
      <c r="K344" s="261"/>
      <c r="L344" s="259">
        <v>0</v>
      </c>
      <c r="M344" s="171" t="str">
        <f>IFERROR(VLOOKUP(J344,Lists!J$4:K$725,2,FALSE),"")</f>
        <v/>
      </c>
      <c r="N344" s="66" t="str">
        <f>IFERROR(VLOOKUP(J344,Lists!J$4:L$725,3,FALSE),"")</f>
        <v/>
      </c>
      <c r="O344" s="67" t="str">
        <f t="shared" si="83"/>
        <v/>
      </c>
      <c r="P344" s="62"/>
      <c r="Q344" s="169"/>
      <c r="R344" s="89"/>
      <c r="S344" s="97"/>
      <c r="T344" s="53"/>
      <c r="U344" s="89"/>
      <c r="V344" s="98"/>
      <c r="W344" s="107"/>
      <c r="X344" s="81" t="str">
        <f>IFERROR(VLOOKUP(I344,Lists!A$4:B$11,2,FALSE),"")</f>
        <v/>
      </c>
      <c r="Y344" s="81" t="str">
        <f>IFERROR(VLOOKUP(#REF!,Lists!A$12:B$45,2,FALSE),"")</f>
        <v/>
      </c>
      <c r="Z344" s="85" t="str">
        <f t="shared" si="72"/>
        <v/>
      </c>
      <c r="AA344" s="95" t="str">
        <f t="shared" si="73"/>
        <v/>
      </c>
      <c r="AB344" s="95" t="str">
        <f>IF(L344&lt;&gt;0,IF(R344="Yes",IF(#REF!="","P",""),""),"")</f>
        <v/>
      </c>
      <c r="AC344" s="95" t="str">
        <f t="shared" si="74"/>
        <v/>
      </c>
      <c r="AD344" s="95" t="str">
        <f t="shared" si="75"/>
        <v/>
      </c>
      <c r="AE344" s="95" t="str">
        <f t="shared" si="76"/>
        <v/>
      </c>
      <c r="BN344" s="69" t="str">
        <f t="shared" si="77"/>
        <v/>
      </c>
      <c r="BO344" s="69" t="str">
        <f t="shared" si="78"/>
        <v/>
      </c>
      <c r="BP344" s="69" t="str">
        <f t="shared" si="79"/>
        <v/>
      </c>
      <c r="BQ344" s="69" t="str">
        <f t="shared" si="80"/>
        <v/>
      </c>
      <c r="BT344" s="69" t="str">
        <f t="shared" si="81"/>
        <v/>
      </c>
      <c r="CX344" s="39" t="str">
        <f t="shared" si="84"/>
        <v/>
      </c>
    </row>
    <row r="345" spans="1:102" ht="20.100000000000001" customHeight="1" x14ac:dyDescent="0.25">
      <c r="A345" s="85">
        <f>ROW()</f>
        <v>345</v>
      </c>
      <c r="B345" s="129" t="str">
        <f t="shared" si="82"/>
        <v/>
      </c>
      <c r="C345" s="129" t="str">
        <f t="shared" si="71"/>
        <v/>
      </c>
      <c r="D345" s="129" t="str">
        <f>IF(C345="","",COUNTIFS(C$11:C345,"&gt;0"))</f>
        <v/>
      </c>
      <c r="E345" s="53"/>
      <c r="F345" s="54"/>
      <c r="G345" s="54"/>
      <c r="H345" s="53"/>
      <c r="I345" s="168"/>
      <c r="J345" s="64"/>
      <c r="K345" s="261"/>
      <c r="L345" s="259">
        <v>0</v>
      </c>
      <c r="M345" s="171" t="str">
        <f>IFERROR(VLOOKUP(J345,Lists!J$4:K$725,2,FALSE),"")</f>
        <v/>
      </c>
      <c r="N345" s="66" t="str">
        <f>IFERROR(VLOOKUP(J345,Lists!J$4:L$725,3,FALSE),"")</f>
        <v/>
      </c>
      <c r="O345" s="67" t="str">
        <f t="shared" si="83"/>
        <v/>
      </c>
      <c r="P345" s="62"/>
      <c r="Q345" s="169"/>
      <c r="R345" s="89"/>
      <c r="S345" s="97"/>
      <c r="T345" s="53"/>
      <c r="U345" s="89"/>
      <c r="V345" s="98"/>
      <c r="W345" s="107"/>
      <c r="X345" s="81" t="str">
        <f>IFERROR(VLOOKUP(I345,Lists!A$4:B$11,2,FALSE),"")</f>
        <v/>
      </c>
      <c r="Y345" s="81" t="str">
        <f>IFERROR(VLOOKUP(#REF!,Lists!A$12:B$45,2,FALSE),"")</f>
        <v/>
      </c>
      <c r="Z345" s="85" t="str">
        <f t="shared" si="72"/>
        <v/>
      </c>
      <c r="AA345" s="95" t="str">
        <f t="shared" si="73"/>
        <v/>
      </c>
      <c r="AB345" s="95" t="str">
        <f>IF(L345&lt;&gt;0,IF(R345="Yes",IF(#REF!="","P",""),""),"")</f>
        <v/>
      </c>
      <c r="AC345" s="95" t="str">
        <f t="shared" si="74"/>
        <v/>
      </c>
      <c r="AD345" s="95" t="str">
        <f t="shared" si="75"/>
        <v/>
      </c>
      <c r="AE345" s="95" t="str">
        <f t="shared" si="76"/>
        <v/>
      </c>
      <c r="BN345" s="69" t="str">
        <f t="shared" si="77"/>
        <v/>
      </c>
      <c r="BO345" s="69" t="str">
        <f t="shared" si="78"/>
        <v/>
      </c>
      <c r="BP345" s="69" t="str">
        <f t="shared" si="79"/>
        <v/>
      </c>
      <c r="BQ345" s="69" t="str">
        <f t="shared" si="80"/>
        <v/>
      </c>
      <c r="BT345" s="69" t="str">
        <f t="shared" si="81"/>
        <v/>
      </c>
      <c r="CX345" s="39" t="str">
        <f t="shared" si="84"/>
        <v/>
      </c>
    </row>
    <row r="346" spans="1:102" ht="20.100000000000001" customHeight="1" x14ac:dyDescent="0.25">
      <c r="A346" s="85">
        <f>ROW()</f>
        <v>346</v>
      </c>
      <c r="B346" s="129" t="str">
        <f t="shared" si="82"/>
        <v/>
      </c>
      <c r="C346" s="129" t="str">
        <f t="shared" si="71"/>
        <v/>
      </c>
      <c r="D346" s="129" t="str">
        <f>IF(C346="","",COUNTIFS(C$11:C346,"&gt;0"))</f>
        <v/>
      </c>
      <c r="E346" s="53"/>
      <c r="F346" s="54"/>
      <c r="G346" s="54"/>
      <c r="H346" s="53"/>
      <c r="I346" s="168"/>
      <c r="J346" s="64"/>
      <c r="K346" s="261"/>
      <c r="L346" s="259">
        <v>0</v>
      </c>
      <c r="M346" s="171" t="str">
        <f>IFERROR(VLOOKUP(J346,Lists!J$4:K$725,2,FALSE),"")</f>
        <v/>
      </c>
      <c r="N346" s="66" t="str">
        <f>IFERROR(VLOOKUP(J346,Lists!J$4:L$725,3,FALSE),"")</f>
        <v/>
      </c>
      <c r="O346" s="67" t="str">
        <f t="shared" si="83"/>
        <v/>
      </c>
      <c r="P346" s="62"/>
      <c r="Q346" s="169"/>
      <c r="R346" s="89"/>
      <c r="S346" s="97"/>
      <c r="T346" s="53"/>
      <c r="U346" s="89"/>
      <c r="V346" s="98"/>
      <c r="W346" s="107"/>
      <c r="X346" s="81" t="str">
        <f>IFERROR(VLOOKUP(I346,Lists!A$4:B$11,2,FALSE),"")</f>
        <v/>
      </c>
      <c r="Y346" s="81" t="str">
        <f>IFERROR(VLOOKUP(#REF!,Lists!A$12:B$45,2,FALSE),"")</f>
        <v/>
      </c>
      <c r="Z346" s="85" t="str">
        <f t="shared" si="72"/>
        <v/>
      </c>
      <c r="AA346" s="95" t="str">
        <f t="shared" si="73"/>
        <v/>
      </c>
      <c r="AB346" s="95" t="str">
        <f>IF(L346&lt;&gt;0,IF(R346="Yes",IF(#REF!="","P",""),""),"")</f>
        <v/>
      </c>
      <c r="AC346" s="95" t="str">
        <f t="shared" si="74"/>
        <v/>
      </c>
      <c r="AD346" s="95" t="str">
        <f t="shared" si="75"/>
        <v/>
      </c>
      <c r="AE346" s="95" t="str">
        <f t="shared" si="76"/>
        <v/>
      </c>
      <c r="BN346" s="69" t="str">
        <f t="shared" si="77"/>
        <v/>
      </c>
      <c r="BO346" s="69" t="str">
        <f t="shared" si="78"/>
        <v/>
      </c>
      <c r="BP346" s="69" t="str">
        <f t="shared" si="79"/>
        <v/>
      </c>
      <c r="BQ346" s="69" t="str">
        <f t="shared" si="80"/>
        <v/>
      </c>
      <c r="BT346" s="69" t="str">
        <f t="shared" si="81"/>
        <v/>
      </c>
      <c r="CX346" s="39" t="str">
        <f t="shared" si="84"/>
        <v/>
      </c>
    </row>
    <row r="347" spans="1:102" ht="20.100000000000001" customHeight="1" x14ac:dyDescent="0.25">
      <c r="A347" s="85">
        <f>ROW()</f>
        <v>347</v>
      </c>
      <c r="B347" s="129" t="str">
        <f t="shared" si="82"/>
        <v/>
      </c>
      <c r="C347" s="129" t="str">
        <f t="shared" si="71"/>
        <v/>
      </c>
      <c r="D347" s="129" t="str">
        <f>IF(C347="","",COUNTIFS(C$11:C347,"&gt;0"))</f>
        <v/>
      </c>
      <c r="E347" s="53"/>
      <c r="F347" s="54"/>
      <c r="G347" s="54"/>
      <c r="H347" s="53"/>
      <c r="I347" s="168"/>
      <c r="J347" s="64"/>
      <c r="K347" s="261"/>
      <c r="L347" s="259">
        <v>0</v>
      </c>
      <c r="M347" s="171" t="str">
        <f>IFERROR(VLOOKUP(J347,Lists!J$4:K$725,2,FALSE),"")</f>
        <v/>
      </c>
      <c r="N347" s="66" t="str">
        <f>IFERROR(VLOOKUP(J347,Lists!J$4:L$725,3,FALSE),"")</f>
        <v/>
      </c>
      <c r="O347" s="67" t="str">
        <f t="shared" si="83"/>
        <v/>
      </c>
      <c r="P347" s="62"/>
      <c r="Q347" s="169"/>
      <c r="R347" s="89"/>
      <c r="S347" s="97"/>
      <c r="T347" s="53"/>
      <c r="U347" s="89"/>
      <c r="V347" s="98"/>
      <c r="W347" s="107"/>
      <c r="X347" s="81" t="str">
        <f>IFERROR(VLOOKUP(I347,Lists!A$4:B$11,2,FALSE),"")</f>
        <v/>
      </c>
      <c r="Y347" s="81" t="str">
        <f>IFERROR(VLOOKUP(#REF!,Lists!A$12:B$45,2,FALSE),"")</f>
        <v/>
      </c>
      <c r="Z347" s="85" t="str">
        <f t="shared" si="72"/>
        <v/>
      </c>
      <c r="AA347" s="95" t="str">
        <f t="shared" si="73"/>
        <v/>
      </c>
      <c r="AB347" s="95" t="str">
        <f>IF(L347&lt;&gt;0,IF(R347="Yes",IF(#REF!="","P",""),""),"")</f>
        <v/>
      </c>
      <c r="AC347" s="95" t="str">
        <f t="shared" si="74"/>
        <v/>
      </c>
      <c r="AD347" s="95" t="str">
        <f t="shared" si="75"/>
        <v/>
      </c>
      <c r="AE347" s="95" t="str">
        <f t="shared" si="76"/>
        <v/>
      </c>
      <c r="BN347" s="69" t="str">
        <f t="shared" si="77"/>
        <v/>
      </c>
      <c r="BO347" s="69" t="str">
        <f t="shared" si="78"/>
        <v/>
      </c>
      <c r="BP347" s="69" t="str">
        <f t="shared" si="79"/>
        <v/>
      </c>
      <c r="BQ347" s="69" t="str">
        <f t="shared" si="80"/>
        <v/>
      </c>
      <c r="BT347" s="69" t="str">
        <f t="shared" si="81"/>
        <v/>
      </c>
      <c r="CX347" s="39" t="str">
        <f t="shared" si="84"/>
        <v/>
      </c>
    </row>
    <row r="348" spans="1:102" ht="20.100000000000001" customHeight="1" x14ac:dyDescent="0.25">
      <c r="A348" s="85">
        <f>ROW()</f>
        <v>348</v>
      </c>
      <c r="B348" s="129" t="str">
        <f t="shared" si="82"/>
        <v/>
      </c>
      <c r="C348" s="129" t="str">
        <f t="shared" si="71"/>
        <v/>
      </c>
      <c r="D348" s="129" t="str">
        <f>IF(C348="","",COUNTIFS(C$11:C348,"&gt;0"))</f>
        <v/>
      </c>
      <c r="E348" s="53"/>
      <c r="F348" s="54"/>
      <c r="G348" s="54"/>
      <c r="H348" s="53"/>
      <c r="I348" s="168"/>
      <c r="J348" s="64"/>
      <c r="K348" s="261"/>
      <c r="L348" s="259">
        <v>0</v>
      </c>
      <c r="M348" s="171" t="str">
        <f>IFERROR(VLOOKUP(J348,Lists!J$4:K$725,2,FALSE),"")</f>
        <v/>
      </c>
      <c r="N348" s="66" t="str">
        <f>IFERROR(VLOOKUP(J348,Lists!J$4:L$725,3,FALSE),"")</f>
        <v/>
      </c>
      <c r="O348" s="67" t="str">
        <f t="shared" si="83"/>
        <v/>
      </c>
      <c r="P348" s="62"/>
      <c r="Q348" s="169"/>
      <c r="R348" s="89"/>
      <c r="S348" s="97"/>
      <c r="T348" s="53"/>
      <c r="U348" s="89"/>
      <c r="V348" s="98"/>
      <c r="W348" s="107"/>
      <c r="X348" s="81" t="str">
        <f>IFERROR(VLOOKUP(I348,Lists!A$4:B$11,2,FALSE),"")</f>
        <v/>
      </c>
      <c r="Y348" s="81" t="str">
        <f>IFERROR(VLOOKUP(#REF!,Lists!A$12:B$45,2,FALSE),"")</f>
        <v/>
      </c>
      <c r="Z348" s="85" t="str">
        <f t="shared" si="72"/>
        <v/>
      </c>
      <c r="AA348" s="95" t="str">
        <f t="shared" si="73"/>
        <v/>
      </c>
      <c r="AB348" s="95" t="str">
        <f>IF(L348&lt;&gt;0,IF(R348="Yes",IF(#REF!="","P",""),""),"")</f>
        <v/>
      </c>
      <c r="AC348" s="95" t="str">
        <f t="shared" si="74"/>
        <v/>
      </c>
      <c r="AD348" s="95" t="str">
        <f t="shared" si="75"/>
        <v/>
      </c>
      <c r="AE348" s="95" t="str">
        <f t="shared" si="76"/>
        <v/>
      </c>
      <c r="BN348" s="69" t="str">
        <f t="shared" si="77"/>
        <v/>
      </c>
      <c r="BO348" s="69" t="str">
        <f t="shared" si="78"/>
        <v/>
      </c>
      <c r="BP348" s="69" t="str">
        <f t="shared" si="79"/>
        <v/>
      </c>
      <c r="BQ348" s="69" t="str">
        <f t="shared" si="80"/>
        <v/>
      </c>
      <c r="BT348" s="69" t="str">
        <f t="shared" si="81"/>
        <v/>
      </c>
      <c r="CX348" s="39" t="str">
        <f t="shared" si="84"/>
        <v/>
      </c>
    </row>
    <row r="349" spans="1:102" ht="20.100000000000001" customHeight="1" x14ac:dyDescent="0.25">
      <c r="A349" s="85">
        <f>ROW()</f>
        <v>349</v>
      </c>
      <c r="B349" s="129" t="str">
        <f t="shared" si="82"/>
        <v/>
      </c>
      <c r="C349" s="129" t="str">
        <f t="shared" si="71"/>
        <v/>
      </c>
      <c r="D349" s="129" t="str">
        <f>IF(C349="","",COUNTIFS(C$11:C349,"&gt;0"))</f>
        <v/>
      </c>
      <c r="E349" s="53"/>
      <c r="F349" s="54"/>
      <c r="G349" s="54"/>
      <c r="H349" s="53"/>
      <c r="I349" s="168"/>
      <c r="J349" s="64"/>
      <c r="K349" s="261"/>
      <c r="L349" s="259">
        <v>0</v>
      </c>
      <c r="M349" s="171" t="str">
        <f>IFERROR(VLOOKUP(J349,Lists!J$4:K$725,2,FALSE),"")</f>
        <v/>
      </c>
      <c r="N349" s="66" t="str">
        <f>IFERROR(VLOOKUP(J349,Lists!J$4:L$725,3,FALSE),"")</f>
        <v/>
      </c>
      <c r="O349" s="67" t="str">
        <f t="shared" si="83"/>
        <v/>
      </c>
      <c r="P349" s="62"/>
      <c r="Q349" s="169"/>
      <c r="R349" s="89"/>
      <c r="S349" s="97"/>
      <c r="T349" s="53"/>
      <c r="U349" s="89"/>
      <c r="V349" s="98"/>
      <c r="W349" s="107"/>
      <c r="X349" s="81" t="str">
        <f>IFERROR(VLOOKUP(I349,Lists!A$4:B$11,2,FALSE),"")</f>
        <v/>
      </c>
      <c r="Y349" s="81" t="str">
        <f>IFERROR(VLOOKUP(#REF!,Lists!A$12:B$45,2,FALSE),"")</f>
        <v/>
      </c>
      <c r="Z349" s="85" t="str">
        <f t="shared" si="72"/>
        <v/>
      </c>
      <c r="AA349" s="95" t="str">
        <f t="shared" si="73"/>
        <v/>
      </c>
      <c r="AB349" s="95" t="str">
        <f>IF(L349&lt;&gt;0,IF(R349="Yes",IF(#REF!="","P",""),""),"")</f>
        <v/>
      </c>
      <c r="AC349" s="95" t="str">
        <f t="shared" si="74"/>
        <v/>
      </c>
      <c r="AD349" s="95" t="str">
        <f t="shared" si="75"/>
        <v/>
      </c>
      <c r="AE349" s="95" t="str">
        <f t="shared" si="76"/>
        <v/>
      </c>
      <c r="BN349" s="69" t="str">
        <f t="shared" si="77"/>
        <v/>
      </c>
      <c r="BO349" s="69" t="str">
        <f t="shared" si="78"/>
        <v/>
      </c>
      <c r="BP349" s="69" t="str">
        <f t="shared" si="79"/>
        <v/>
      </c>
      <c r="BQ349" s="69" t="str">
        <f t="shared" si="80"/>
        <v/>
      </c>
      <c r="BT349" s="69" t="str">
        <f t="shared" si="81"/>
        <v/>
      </c>
      <c r="CX349" s="39" t="str">
        <f t="shared" si="84"/>
        <v/>
      </c>
    </row>
    <row r="350" spans="1:102" ht="20.100000000000001" customHeight="1" x14ac:dyDescent="0.25">
      <c r="A350" s="85">
        <f>ROW()</f>
        <v>350</v>
      </c>
      <c r="B350" s="129" t="str">
        <f t="shared" si="82"/>
        <v/>
      </c>
      <c r="C350" s="129" t="str">
        <f t="shared" si="71"/>
        <v/>
      </c>
      <c r="D350" s="129" t="str">
        <f>IF(C350="","",COUNTIFS(C$11:C350,"&gt;0"))</f>
        <v/>
      </c>
      <c r="E350" s="53"/>
      <c r="F350" s="54"/>
      <c r="G350" s="54"/>
      <c r="H350" s="53"/>
      <c r="I350" s="168"/>
      <c r="J350" s="64"/>
      <c r="K350" s="261"/>
      <c r="L350" s="259">
        <v>0</v>
      </c>
      <c r="M350" s="171" t="str">
        <f>IFERROR(VLOOKUP(J350,Lists!J$4:K$725,2,FALSE),"")</f>
        <v/>
      </c>
      <c r="N350" s="66" t="str">
        <f>IFERROR(VLOOKUP(J350,Lists!J$4:L$725,3,FALSE),"")</f>
        <v/>
      </c>
      <c r="O350" s="67" t="str">
        <f t="shared" si="83"/>
        <v/>
      </c>
      <c r="P350" s="62"/>
      <c r="Q350" s="169"/>
      <c r="R350" s="89"/>
      <c r="S350" s="97"/>
      <c r="T350" s="53"/>
      <c r="U350" s="89"/>
      <c r="V350" s="98"/>
      <c r="W350" s="107"/>
      <c r="X350" s="81" t="str">
        <f>IFERROR(VLOOKUP(I350,Lists!A$4:B$11,2,FALSE),"")</f>
        <v/>
      </c>
      <c r="Y350" s="81" t="str">
        <f>IFERROR(VLOOKUP(#REF!,Lists!A$12:B$45,2,FALSE),"")</f>
        <v/>
      </c>
      <c r="Z350" s="85" t="str">
        <f t="shared" si="72"/>
        <v/>
      </c>
      <c r="AA350" s="95" t="str">
        <f t="shared" si="73"/>
        <v/>
      </c>
      <c r="AB350" s="95" t="str">
        <f>IF(L350&lt;&gt;0,IF(R350="Yes",IF(#REF!="","P",""),""),"")</f>
        <v/>
      </c>
      <c r="AC350" s="95" t="str">
        <f t="shared" si="74"/>
        <v/>
      </c>
      <c r="AD350" s="95" t="str">
        <f t="shared" si="75"/>
        <v/>
      </c>
      <c r="AE350" s="95" t="str">
        <f t="shared" si="76"/>
        <v/>
      </c>
      <c r="BN350" s="69" t="str">
        <f t="shared" si="77"/>
        <v/>
      </c>
      <c r="BO350" s="69" t="str">
        <f t="shared" si="78"/>
        <v/>
      </c>
      <c r="BP350" s="69" t="str">
        <f t="shared" si="79"/>
        <v/>
      </c>
      <c r="BQ350" s="69" t="str">
        <f t="shared" si="80"/>
        <v/>
      </c>
      <c r="BT350" s="69" t="str">
        <f t="shared" si="81"/>
        <v/>
      </c>
      <c r="CX350" s="39" t="str">
        <f t="shared" si="84"/>
        <v/>
      </c>
    </row>
    <row r="351" spans="1:102" ht="20.100000000000001" customHeight="1" x14ac:dyDescent="0.25">
      <c r="A351" s="85">
        <f>ROW()</f>
        <v>351</v>
      </c>
      <c r="B351" s="129" t="str">
        <f t="shared" si="82"/>
        <v/>
      </c>
      <c r="C351" s="129" t="str">
        <f t="shared" si="71"/>
        <v/>
      </c>
      <c r="D351" s="129" t="str">
        <f>IF(C351="","",COUNTIFS(C$11:C351,"&gt;0"))</f>
        <v/>
      </c>
      <c r="E351" s="53"/>
      <c r="F351" s="54"/>
      <c r="G351" s="54"/>
      <c r="H351" s="53"/>
      <c r="I351" s="168"/>
      <c r="J351" s="64"/>
      <c r="K351" s="261"/>
      <c r="L351" s="259">
        <v>0</v>
      </c>
      <c r="M351" s="171" t="str">
        <f>IFERROR(VLOOKUP(J351,Lists!J$4:K$725,2,FALSE),"")</f>
        <v/>
      </c>
      <c r="N351" s="66" t="str">
        <f>IFERROR(VLOOKUP(J351,Lists!J$4:L$725,3,FALSE),"")</f>
        <v/>
      </c>
      <c r="O351" s="67" t="str">
        <f t="shared" si="83"/>
        <v/>
      </c>
      <c r="P351" s="62"/>
      <c r="Q351" s="169"/>
      <c r="R351" s="89"/>
      <c r="S351" s="97"/>
      <c r="T351" s="53"/>
      <c r="U351" s="89"/>
      <c r="V351" s="98"/>
      <c r="W351" s="107"/>
      <c r="X351" s="81" t="str">
        <f>IFERROR(VLOOKUP(I351,Lists!A$4:B$11,2,FALSE),"")</f>
        <v/>
      </c>
      <c r="Y351" s="81" t="str">
        <f>IFERROR(VLOOKUP(#REF!,Lists!A$12:B$45,2,FALSE),"")</f>
        <v/>
      </c>
      <c r="Z351" s="85" t="str">
        <f t="shared" si="72"/>
        <v/>
      </c>
      <c r="AA351" s="95" t="str">
        <f t="shared" si="73"/>
        <v/>
      </c>
      <c r="AB351" s="95" t="str">
        <f>IF(L351&lt;&gt;0,IF(R351="Yes",IF(#REF!="","P",""),""),"")</f>
        <v/>
      </c>
      <c r="AC351" s="95" t="str">
        <f t="shared" si="74"/>
        <v/>
      </c>
      <c r="AD351" s="95" t="str">
        <f t="shared" si="75"/>
        <v/>
      </c>
      <c r="AE351" s="95" t="str">
        <f t="shared" si="76"/>
        <v/>
      </c>
      <c r="BN351" s="69" t="str">
        <f t="shared" si="77"/>
        <v/>
      </c>
      <c r="BO351" s="69" t="str">
        <f t="shared" si="78"/>
        <v/>
      </c>
      <c r="BP351" s="69" t="str">
        <f t="shared" si="79"/>
        <v/>
      </c>
      <c r="BQ351" s="69" t="str">
        <f t="shared" si="80"/>
        <v/>
      </c>
      <c r="BT351" s="69" t="str">
        <f t="shared" si="81"/>
        <v/>
      </c>
      <c r="CX351" s="39" t="str">
        <f t="shared" si="84"/>
        <v/>
      </c>
    </row>
    <row r="352" spans="1:102" ht="20.100000000000001" customHeight="1" x14ac:dyDescent="0.25">
      <c r="A352" s="85">
        <f>ROW()</f>
        <v>352</v>
      </c>
      <c r="B352" s="129" t="str">
        <f t="shared" si="82"/>
        <v/>
      </c>
      <c r="C352" s="129" t="str">
        <f t="shared" si="71"/>
        <v/>
      </c>
      <c r="D352" s="129" t="str">
        <f>IF(C352="","",COUNTIFS(C$11:C352,"&gt;0"))</f>
        <v/>
      </c>
      <c r="E352" s="53"/>
      <c r="F352" s="54"/>
      <c r="G352" s="54"/>
      <c r="H352" s="53"/>
      <c r="I352" s="168"/>
      <c r="J352" s="64"/>
      <c r="K352" s="261"/>
      <c r="L352" s="259">
        <v>0</v>
      </c>
      <c r="M352" s="171" t="str">
        <f>IFERROR(VLOOKUP(J352,Lists!J$4:K$725,2,FALSE),"")</f>
        <v/>
      </c>
      <c r="N352" s="66" t="str">
        <f>IFERROR(VLOOKUP(J352,Lists!J$4:L$725,3,FALSE),"")</f>
        <v/>
      </c>
      <c r="O352" s="67" t="str">
        <f t="shared" si="83"/>
        <v/>
      </c>
      <c r="P352" s="62"/>
      <c r="Q352" s="169"/>
      <c r="R352" s="89"/>
      <c r="S352" s="97"/>
      <c r="T352" s="53"/>
      <c r="U352" s="89"/>
      <c r="V352" s="98"/>
      <c r="W352" s="107"/>
      <c r="X352" s="81" t="str">
        <f>IFERROR(VLOOKUP(I352,Lists!A$4:B$11,2,FALSE),"")</f>
        <v/>
      </c>
      <c r="Y352" s="81" t="str">
        <f>IFERROR(VLOOKUP(#REF!,Lists!A$12:B$45,2,FALSE),"")</f>
        <v/>
      </c>
      <c r="Z352" s="85" t="str">
        <f t="shared" si="72"/>
        <v/>
      </c>
      <c r="AA352" s="95" t="str">
        <f t="shared" si="73"/>
        <v/>
      </c>
      <c r="AB352" s="95" t="str">
        <f>IF(L352&lt;&gt;0,IF(R352="Yes",IF(#REF!="","P",""),""),"")</f>
        <v/>
      </c>
      <c r="AC352" s="95" t="str">
        <f t="shared" si="74"/>
        <v/>
      </c>
      <c r="AD352" s="95" t="str">
        <f t="shared" si="75"/>
        <v/>
      </c>
      <c r="AE352" s="95" t="str">
        <f t="shared" si="76"/>
        <v/>
      </c>
      <c r="BN352" s="69" t="str">
        <f t="shared" si="77"/>
        <v/>
      </c>
      <c r="BO352" s="69" t="str">
        <f t="shared" si="78"/>
        <v/>
      </c>
      <c r="BP352" s="69" t="str">
        <f t="shared" si="79"/>
        <v/>
      </c>
      <c r="BQ352" s="69" t="str">
        <f t="shared" si="80"/>
        <v/>
      </c>
      <c r="BT352" s="69" t="str">
        <f t="shared" si="81"/>
        <v/>
      </c>
      <c r="CX352" s="39" t="str">
        <f t="shared" si="84"/>
        <v/>
      </c>
    </row>
    <row r="353" spans="1:102" ht="20.100000000000001" customHeight="1" x14ac:dyDescent="0.25">
      <c r="A353" s="85">
        <f>ROW()</f>
        <v>353</v>
      </c>
      <c r="B353" s="129" t="str">
        <f t="shared" si="82"/>
        <v/>
      </c>
      <c r="C353" s="129" t="str">
        <f t="shared" si="71"/>
        <v/>
      </c>
      <c r="D353" s="129" t="str">
        <f>IF(C353="","",COUNTIFS(C$11:C353,"&gt;0"))</f>
        <v/>
      </c>
      <c r="E353" s="53"/>
      <c r="F353" s="54"/>
      <c r="G353" s="54"/>
      <c r="H353" s="53"/>
      <c r="I353" s="168"/>
      <c r="J353" s="64"/>
      <c r="K353" s="261"/>
      <c r="L353" s="259">
        <v>0</v>
      </c>
      <c r="M353" s="171" t="str">
        <f>IFERROR(VLOOKUP(J353,Lists!J$4:K$725,2,FALSE),"")</f>
        <v/>
      </c>
      <c r="N353" s="66" t="str">
        <f>IFERROR(VLOOKUP(J353,Lists!J$4:L$725,3,FALSE),"")</f>
        <v/>
      </c>
      <c r="O353" s="67" t="str">
        <f t="shared" si="83"/>
        <v/>
      </c>
      <c r="P353" s="62"/>
      <c r="Q353" s="169"/>
      <c r="R353" s="89"/>
      <c r="S353" s="97"/>
      <c r="T353" s="53"/>
      <c r="U353" s="89"/>
      <c r="V353" s="98"/>
      <c r="W353" s="107"/>
      <c r="X353" s="81" t="str">
        <f>IFERROR(VLOOKUP(I353,Lists!A$4:B$11,2,FALSE),"")</f>
        <v/>
      </c>
      <c r="Y353" s="81" t="str">
        <f>IFERROR(VLOOKUP(#REF!,Lists!A$12:B$45,2,FALSE),"")</f>
        <v/>
      </c>
      <c r="Z353" s="85" t="str">
        <f t="shared" si="72"/>
        <v/>
      </c>
      <c r="AA353" s="95" t="str">
        <f t="shared" si="73"/>
        <v/>
      </c>
      <c r="AB353" s="95" t="str">
        <f>IF(L353&lt;&gt;0,IF(R353="Yes",IF(#REF!="","P",""),""),"")</f>
        <v/>
      </c>
      <c r="AC353" s="95" t="str">
        <f t="shared" si="74"/>
        <v/>
      </c>
      <c r="AD353" s="95" t="str">
        <f t="shared" si="75"/>
        <v/>
      </c>
      <c r="AE353" s="95" t="str">
        <f t="shared" si="76"/>
        <v/>
      </c>
      <c r="BN353" s="69" t="str">
        <f t="shared" si="77"/>
        <v/>
      </c>
      <c r="BO353" s="69" t="str">
        <f t="shared" si="78"/>
        <v/>
      </c>
      <c r="BP353" s="69" t="str">
        <f t="shared" si="79"/>
        <v/>
      </c>
      <c r="BQ353" s="69" t="str">
        <f t="shared" si="80"/>
        <v/>
      </c>
      <c r="BT353" s="69" t="str">
        <f t="shared" si="81"/>
        <v/>
      </c>
      <c r="CX353" s="39" t="str">
        <f t="shared" si="84"/>
        <v/>
      </c>
    </row>
    <row r="354" spans="1:102" ht="20.100000000000001" customHeight="1" x14ac:dyDescent="0.25">
      <c r="A354" s="85">
        <f>ROW()</f>
        <v>354</v>
      </c>
      <c r="B354" s="129" t="str">
        <f t="shared" si="82"/>
        <v/>
      </c>
      <c r="C354" s="129" t="str">
        <f t="shared" si="71"/>
        <v/>
      </c>
      <c r="D354" s="129" t="str">
        <f>IF(C354="","",COUNTIFS(C$11:C354,"&gt;0"))</f>
        <v/>
      </c>
      <c r="E354" s="53"/>
      <c r="F354" s="54"/>
      <c r="G354" s="54"/>
      <c r="H354" s="53"/>
      <c r="I354" s="168"/>
      <c r="J354" s="64"/>
      <c r="K354" s="261"/>
      <c r="L354" s="259">
        <v>0</v>
      </c>
      <c r="M354" s="171" t="str">
        <f>IFERROR(VLOOKUP(J354,Lists!J$4:K$725,2,FALSE),"")</f>
        <v/>
      </c>
      <c r="N354" s="66" t="str">
        <f>IFERROR(VLOOKUP(J354,Lists!J$4:L$725,3,FALSE),"")</f>
        <v/>
      </c>
      <c r="O354" s="67" t="str">
        <f t="shared" si="83"/>
        <v/>
      </c>
      <c r="P354" s="62"/>
      <c r="Q354" s="169"/>
      <c r="R354" s="89"/>
      <c r="S354" s="97"/>
      <c r="T354" s="53"/>
      <c r="U354" s="89"/>
      <c r="V354" s="98"/>
      <c r="W354" s="107"/>
      <c r="X354" s="81" t="str">
        <f>IFERROR(VLOOKUP(I354,Lists!A$4:B$11,2,FALSE),"")</f>
        <v/>
      </c>
      <c r="Y354" s="81" t="str">
        <f>IFERROR(VLOOKUP(#REF!,Lists!A$12:B$45,2,FALSE),"")</f>
        <v/>
      </c>
      <c r="Z354" s="85" t="str">
        <f t="shared" si="72"/>
        <v/>
      </c>
      <c r="AA354" s="95" t="str">
        <f t="shared" si="73"/>
        <v/>
      </c>
      <c r="AB354" s="95" t="str">
        <f>IF(L354&lt;&gt;0,IF(R354="Yes",IF(#REF!="","P",""),""),"")</f>
        <v/>
      </c>
      <c r="AC354" s="95" t="str">
        <f t="shared" si="74"/>
        <v/>
      </c>
      <c r="AD354" s="95" t="str">
        <f t="shared" si="75"/>
        <v/>
      </c>
      <c r="AE354" s="95" t="str">
        <f t="shared" si="76"/>
        <v/>
      </c>
      <c r="BN354" s="69" t="str">
        <f t="shared" si="77"/>
        <v/>
      </c>
      <c r="BO354" s="69" t="str">
        <f t="shared" si="78"/>
        <v/>
      </c>
      <c r="BP354" s="69" t="str">
        <f t="shared" si="79"/>
        <v/>
      </c>
      <c r="BQ354" s="69" t="str">
        <f t="shared" si="80"/>
        <v/>
      </c>
      <c r="BT354" s="69" t="str">
        <f t="shared" si="81"/>
        <v/>
      </c>
      <c r="CX354" s="39" t="str">
        <f t="shared" si="84"/>
        <v/>
      </c>
    </row>
    <row r="355" spans="1:102" ht="20.100000000000001" customHeight="1" x14ac:dyDescent="0.25">
      <c r="A355" s="85">
        <f>ROW()</f>
        <v>355</v>
      </c>
      <c r="B355" s="129" t="str">
        <f t="shared" si="82"/>
        <v/>
      </c>
      <c r="C355" s="129" t="str">
        <f t="shared" si="71"/>
        <v/>
      </c>
      <c r="D355" s="129" t="str">
        <f>IF(C355="","",COUNTIFS(C$11:C355,"&gt;0"))</f>
        <v/>
      </c>
      <c r="E355" s="53"/>
      <c r="F355" s="54"/>
      <c r="G355" s="54"/>
      <c r="H355" s="53"/>
      <c r="I355" s="168"/>
      <c r="J355" s="64"/>
      <c r="K355" s="261"/>
      <c r="L355" s="259">
        <v>0</v>
      </c>
      <c r="M355" s="171" t="str">
        <f>IFERROR(VLOOKUP(J355,Lists!J$4:K$725,2,FALSE),"")</f>
        <v/>
      </c>
      <c r="N355" s="66" t="str">
        <f>IFERROR(VLOOKUP(J355,Lists!J$4:L$725,3,FALSE),"")</f>
        <v/>
      </c>
      <c r="O355" s="67" t="str">
        <f t="shared" si="83"/>
        <v/>
      </c>
      <c r="P355" s="62"/>
      <c r="Q355" s="169"/>
      <c r="R355" s="89"/>
      <c r="S355" s="97"/>
      <c r="T355" s="53"/>
      <c r="U355" s="89"/>
      <c r="V355" s="98"/>
      <c r="W355" s="107"/>
      <c r="X355" s="81" t="str">
        <f>IFERROR(VLOOKUP(I355,Lists!A$4:B$11,2,FALSE),"")</f>
        <v/>
      </c>
      <c r="Y355" s="81" t="str">
        <f>IFERROR(VLOOKUP(#REF!,Lists!A$12:B$45,2,FALSE),"")</f>
        <v/>
      </c>
      <c r="Z355" s="85" t="str">
        <f t="shared" si="72"/>
        <v/>
      </c>
      <c r="AA355" s="95" t="str">
        <f t="shared" si="73"/>
        <v/>
      </c>
      <c r="AB355" s="95" t="str">
        <f>IF(L355&lt;&gt;0,IF(R355="Yes",IF(#REF!="","P",""),""),"")</f>
        <v/>
      </c>
      <c r="AC355" s="95" t="str">
        <f t="shared" si="74"/>
        <v/>
      </c>
      <c r="AD355" s="95" t="str">
        <f t="shared" si="75"/>
        <v/>
      </c>
      <c r="AE355" s="95" t="str">
        <f t="shared" si="76"/>
        <v/>
      </c>
      <c r="BN355" s="69" t="str">
        <f t="shared" si="77"/>
        <v/>
      </c>
      <c r="BO355" s="69" t="str">
        <f t="shared" si="78"/>
        <v/>
      </c>
      <c r="BP355" s="69" t="str">
        <f t="shared" si="79"/>
        <v/>
      </c>
      <c r="BQ355" s="69" t="str">
        <f t="shared" si="80"/>
        <v/>
      </c>
      <c r="BT355" s="69" t="str">
        <f t="shared" si="81"/>
        <v/>
      </c>
      <c r="CX355" s="39" t="str">
        <f t="shared" si="84"/>
        <v/>
      </c>
    </row>
    <row r="356" spans="1:102" ht="20.100000000000001" customHeight="1" x14ac:dyDescent="0.25">
      <c r="A356" s="85">
        <f>ROW()</f>
        <v>356</v>
      </c>
      <c r="B356" s="129" t="str">
        <f t="shared" si="82"/>
        <v/>
      </c>
      <c r="C356" s="129" t="str">
        <f t="shared" si="71"/>
        <v/>
      </c>
      <c r="D356" s="129" t="str">
        <f>IF(C356="","",COUNTIFS(C$11:C356,"&gt;0"))</f>
        <v/>
      </c>
      <c r="E356" s="53"/>
      <c r="F356" s="54"/>
      <c r="G356" s="54"/>
      <c r="H356" s="53"/>
      <c r="I356" s="168"/>
      <c r="J356" s="64"/>
      <c r="K356" s="261"/>
      <c r="L356" s="259">
        <v>0</v>
      </c>
      <c r="M356" s="171" t="str">
        <f>IFERROR(VLOOKUP(J356,Lists!J$4:K$725,2,FALSE),"")</f>
        <v/>
      </c>
      <c r="N356" s="66" t="str">
        <f>IFERROR(VLOOKUP(J356,Lists!J$4:L$725,3,FALSE),"")</f>
        <v/>
      </c>
      <c r="O356" s="67" t="str">
        <f t="shared" si="83"/>
        <v/>
      </c>
      <c r="P356" s="62"/>
      <c r="Q356" s="169"/>
      <c r="R356" s="89"/>
      <c r="S356" s="97"/>
      <c r="T356" s="53"/>
      <c r="U356" s="89"/>
      <c r="V356" s="98"/>
      <c r="W356" s="107"/>
      <c r="X356" s="81" t="str">
        <f>IFERROR(VLOOKUP(I356,Lists!A$4:B$11,2,FALSE),"")</f>
        <v/>
      </c>
      <c r="Y356" s="81" t="str">
        <f>IFERROR(VLOOKUP(#REF!,Lists!A$12:B$45,2,FALSE),"")</f>
        <v/>
      </c>
      <c r="Z356" s="85" t="str">
        <f t="shared" si="72"/>
        <v/>
      </c>
      <c r="AA356" s="95" t="str">
        <f t="shared" si="73"/>
        <v/>
      </c>
      <c r="AB356" s="95" t="str">
        <f>IF(L356&lt;&gt;0,IF(R356="Yes",IF(#REF!="","P",""),""),"")</f>
        <v/>
      </c>
      <c r="AC356" s="95" t="str">
        <f t="shared" si="74"/>
        <v/>
      </c>
      <c r="AD356" s="95" t="str">
        <f t="shared" si="75"/>
        <v/>
      </c>
      <c r="AE356" s="95" t="str">
        <f t="shared" si="76"/>
        <v/>
      </c>
      <c r="BN356" s="69" t="str">
        <f t="shared" si="77"/>
        <v/>
      </c>
      <c r="BO356" s="69" t="str">
        <f t="shared" si="78"/>
        <v/>
      </c>
      <c r="BP356" s="69" t="str">
        <f t="shared" si="79"/>
        <v/>
      </c>
      <c r="BQ356" s="69" t="str">
        <f t="shared" si="80"/>
        <v/>
      </c>
      <c r="BT356" s="69" t="str">
        <f t="shared" si="81"/>
        <v/>
      </c>
      <c r="CX356" s="39" t="str">
        <f t="shared" si="84"/>
        <v/>
      </c>
    </row>
    <row r="357" spans="1:102" ht="20.100000000000001" customHeight="1" x14ac:dyDescent="0.25">
      <c r="A357" s="85">
        <f>ROW()</f>
        <v>357</v>
      </c>
      <c r="B357" s="129" t="str">
        <f t="shared" si="82"/>
        <v/>
      </c>
      <c r="C357" s="129" t="str">
        <f t="shared" si="71"/>
        <v/>
      </c>
      <c r="D357" s="129" t="str">
        <f>IF(C357="","",COUNTIFS(C$11:C357,"&gt;0"))</f>
        <v/>
      </c>
      <c r="E357" s="53"/>
      <c r="F357" s="54"/>
      <c r="G357" s="54"/>
      <c r="H357" s="53"/>
      <c r="I357" s="168"/>
      <c r="J357" s="64"/>
      <c r="K357" s="261"/>
      <c r="L357" s="259">
        <v>0</v>
      </c>
      <c r="M357" s="171" t="str">
        <f>IFERROR(VLOOKUP(J357,Lists!J$4:K$725,2,FALSE),"")</f>
        <v/>
      </c>
      <c r="N357" s="66" t="str">
        <f>IFERROR(VLOOKUP(J357,Lists!J$4:L$725,3,FALSE),"")</f>
        <v/>
      </c>
      <c r="O357" s="67" t="str">
        <f t="shared" si="83"/>
        <v/>
      </c>
      <c r="P357" s="62"/>
      <c r="Q357" s="169"/>
      <c r="R357" s="89"/>
      <c r="S357" s="97"/>
      <c r="T357" s="53"/>
      <c r="U357" s="89"/>
      <c r="V357" s="98"/>
      <c r="W357" s="107"/>
      <c r="X357" s="81" t="str">
        <f>IFERROR(VLOOKUP(I357,Lists!A$4:B$11,2,FALSE),"")</f>
        <v/>
      </c>
      <c r="Y357" s="81" t="str">
        <f>IFERROR(VLOOKUP(#REF!,Lists!A$12:B$45,2,FALSE),"")</f>
        <v/>
      </c>
      <c r="Z357" s="85" t="str">
        <f t="shared" si="72"/>
        <v/>
      </c>
      <c r="AA357" s="95" t="str">
        <f t="shared" si="73"/>
        <v/>
      </c>
      <c r="AB357" s="95" t="str">
        <f>IF(L357&lt;&gt;0,IF(R357="Yes",IF(#REF!="","P",""),""),"")</f>
        <v/>
      </c>
      <c r="AC357" s="95" t="str">
        <f t="shared" si="74"/>
        <v/>
      </c>
      <c r="AD357" s="95" t="str">
        <f t="shared" si="75"/>
        <v/>
      </c>
      <c r="AE357" s="95" t="str">
        <f t="shared" si="76"/>
        <v/>
      </c>
      <c r="BN357" s="69" t="str">
        <f t="shared" si="77"/>
        <v/>
      </c>
      <c r="BO357" s="69" t="str">
        <f t="shared" si="78"/>
        <v/>
      </c>
      <c r="BP357" s="69" t="str">
        <f t="shared" si="79"/>
        <v/>
      </c>
      <c r="BQ357" s="69" t="str">
        <f t="shared" si="80"/>
        <v/>
      </c>
      <c r="BT357" s="69" t="str">
        <f t="shared" si="81"/>
        <v/>
      </c>
      <c r="CX357" s="39" t="str">
        <f t="shared" si="84"/>
        <v/>
      </c>
    </row>
    <row r="358" spans="1:102" ht="20.100000000000001" customHeight="1" x14ac:dyDescent="0.25">
      <c r="A358" s="85">
        <f>ROW()</f>
        <v>358</v>
      </c>
      <c r="B358" s="129" t="str">
        <f t="shared" si="82"/>
        <v/>
      </c>
      <c r="C358" s="129" t="str">
        <f t="shared" si="71"/>
        <v/>
      </c>
      <c r="D358" s="129" t="str">
        <f>IF(C358="","",COUNTIFS(C$11:C358,"&gt;0"))</f>
        <v/>
      </c>
      <c r="E358" s="53"/>
      <c r="F358" s="54"/>
      <c r="G358" s="54"/>
      <c r="H358" s="53"/>
      <c r="I358" s="168"/>
      <c r="J358" s="64"/>
      <c r="K358" s="261"/>
      <c r="L358" s="259">
        <v>0</v>
      </c>
      <c r="M358" s="171" t="str">
        <f>IFERROR(VLOOKUP(J358,Lists!J$4:K$725,2,FALSE),"")</f>
        <v/>
      </c>
      <c r="N358" s="66" t="str">
        <f>IFERROR(VLOOKUP(J358,Lists!J$4:L$725,3,FALSE),"")</f>
        <v/>
      </c>
      <c r="O358" s="67" t="str">
        <f t="shared" si="83"/>
        <v/>
      </c>
      <c r="P358" s="62"/>
      <c r="Q358" s="169"/>
      <c r="R358" s="89"/>
      <c r="S358" s="97"/>
      <c r="T358" s="53"/>
      <c r="U358" s="89"/>
      <c r="V358" s="98"/>
      <c r="W358" s="107"/>
      <c r="X358" s="81" t="str">
        <f>IFERROR(VLOOKUP(I358,Lists!A$4:B$11,2,FALSE),"")</f>
        <v/>
      </c>
      <c r="Y358" s="81" t="str">
        <f>IFERROR(VLOOKUP(#REF!,Lists!A$12:B$45,2,FALSE),"")</f>
        <v/>
      </c>
      <c r="Z358" s="85" t="str">
        <f t="shared" si="72"/>
        <v/>
      </c>
      <c r="AA358" s="95" t="str">
        <f t="shared" si="73"/>
        <v/>
      </c>
      <c r="AB358" s="95" t="str">
        <f>IF(L358&lt;&gt;0,IF(R358="Yes",IF(#REF!="","P",""),""),"")</f>
        <v/>
      </c>
      <c r="AC358" s="95" t="str">
        <f t="shared" si="74"/>
        <v/>
      </c>
      <c r="AD358" s="95" t="str">
        <f t="shared" si="75"/>
        <v/>
      </c>
      <c r="AE358" s="95" t="str">
        <f t="shared" si="76"/>
        <v/>
      </c>
      <c r="BN358" s="69" t="str">
        <f t="shared" si="77"/>
        <v/>
      </c>
      <c r="BO358" s="69" t="str">
        <f t="shared" si="78"/>
        <v/>
      </c>
      <c r="BP358" s="69" t="str">
        <f t="shared" si="79"/>
        <v/>
      </c>
      <c r="BQ358" s="69" t="str">
        <f t="shared" si="80"/>
        <v/>
      </c>
      <c r="BT358" s="69" t="str">
        <f t="shared" si="81"/>
        <v/>
      </c>
      <c r="CX358" s="39" t="str">
        <f t="shared" si="84"/>
        <v/>
      </c>
    </row>
    <row r="359" spans="1:102" ht="20.100000000000001" customHeight="1" x14ac:dyDescent="0.25">
      <c r="A359" s="85">
        <f>ROW()</f>
        <v>359</v>
      </c>
      <c r="B359" s="129" t="str">
        <f t="shared" si="82"/>
        <v/>
      </c>
      <c r="C359" s="129" t="str">
        <f t="shared" si="71"/>
        <v/>
      </c>
      <c r="D359" s="129" t="str">
        <f>IF(C359="","",COUNTIFS(C$11:C359,"&gt;0"))</f>
        <v/>
      </c>
      <c r="E359" s="53"/>
      <c r="F359" s="54"/>
      <c r="G359" s="54"/>
      <c r="H359" s="53"/>
      <c r="I359" s="168"/>
      <c r="J359" s="64"/>
      <c r="K359" s="261"/>
      <c r="L359" s="259">
        <v>0</v>
      </c>
      <c r="M359" s="171" t="str">
        <f>IFERROR(VLOOKUP(J359,Lists!J$4:K$725,2,FALSE),"")</f>
        <v/>
      </c>
      <c r="N359" s="66" t="str">
        <f>IFERROR(VLOOKUP(J359,Lists!J$4:L$725,3,FALSE),"")</f>
        <v/>
      </c>
      <c r="O359" s="67" t="str">
        <f t="shared" si="83"/>
        <v/>
      </c>
      <c r="P359" s="62"/>
      <c r="Q359" s="169"/>
      <c r="R359" s="89"/>
      <c r="S359" s="97"/>
      <c r="T359" s="53"/>
      <c r="U359" s="89"/>
      <c r="V359" s="98"/>
      <c r="W359" s="107"/>
      <c r="X359" s="81" t="str">
        <f>IFERROR(VLOOKUP(I359,Lists!A$4:B$11,2,FALSE),"")</f>
        <v/>
      </c>
      <c r="Y359" s="81" t="str">
        <f>IFERROR(VLOOKUP(#REF!,Lists!A$12:B$45,2,FALSE),"")</f>
        <v/>
      </c>
      <c r="Z359" s="85" t="str">
        <f t="shared" si="72"/>
        <v/>
      </c>
      <c r="AA359" s="95" t="str">
        <f t="shared" si="73"/>
        <v/>
      </c>
      <c r="AB359" s="95" t="str">
        <f>IF(L359&lt;&gt;0,IF(R359="Yes",IF(#REF!="","P",""),""),"")</f>
        <v/>
      </c>
      <c r="AC359" s="95" t="str">
        <f t="shared" si="74"/>
        <v/>
      </c>
      <c r="AD359" s="95" t="str">
        <f t="shared" si="75"/>
        <v/>
      </c>
      <c r="AE359" s="95" t="str">
        <f t="shared" si="76"/>
        <v/>
      </c>
      <c r="BN359" s="69" t="str">
        <f t="shared" si="77"/>
        <v/>
      </c>
      <c r="BO359" s="69" t="str">
        <f t="shared" si="78"/>
        <v/>
      </c>
      <c r="BP359" s="69" t="str">
        <f t="shared" si="79"/>
        <v/>
      </c>
      <c r="BQ359" s="69" t="str">
        <f t="shared" si="80"/>
        <v/>
      </c>
      <c r="BT359" s="69" t="str">
        <f t="shared" si="81"/>
        <v/>
      </c>
      <c r="CX359" s="39" t="str">
        <f t="shared" si="84"/>
        <v/>
      </c>
    </row>
    <row r="360" spans="1:102" ht="20.100000000000001" customHeight="1" x14ac:dyDescent="0.25">
      <c r="A360" s="85">
        <f>ROW()</f>
        <v>360</v>
      </c>
      <c r="B360" s="129" t="str">
        <f t="shared" si="82"/>
        <v/>
      </c>
      <c r="C360" s="129" t="str">
        <f t="shared" si="71"/>
        <v/>
      </c>
      <c r="D360" s="129" t="str">
        <f>IF(C360="","",COUNTIFS(C$11:C360,"&gt;0"))</f>
        <v/>
      </c>
      <c r="E360" s="53"/>
      <c r="F360" s="54"/>
      <c r="G360" s="54"/>
      <c r="H360" s="53"/>
      <c r="I360" s="168"/>
      <c r="J360" s="64"/>
      <c r="K360" s="261"/>
      <c r="L360" s="259">
        <v>0</v>
      </c>
      <c r="M360" s="171" t="str">
        <f>IFERROR(VLOOKUP(J360,Lists!J$4:K$725,2,FALSE),"")</f>
        <v/>
      </c>
      <c r="N360" s="66" t="str">
        <f>IFERROR(VLOOKUP(J360,Lists!J$4:L$725,3,FALSE),"")</f>
        <v/>
      </c>
      <c r="O360" s="67" t="str">
        <f t="shared" si="83"/>
        <v/>
      </c>
      <c r="P360" s="62"/>
      <c r="Q360" s="169"/>
      <c r="R360" s="89"/>
      <c r="S360" s="97"/>
      <c r="T360" s="53"/>
      <c r="U360" s="89"/>
      <c r="V360" s="98"/>
      <c r="W360" s="107"/>
      <c r="X360" s="81" t="str">
        <f>IFERROR(VLOOKUP(I360,Lists!A$4:B$11,2,FALSE),"")</f>
        <v/>
      </c>
      <c r="Y360" s="81" t="str">
        <f>IFERROR(VLOOKUP(#REF!,Lists!A$12:B$45,2,FALSE),"")</f>
        <v/>
      </c>
      <c r="Z360" s="85" t="str">
        <f t="shared" si="72"/>
        <v/>
      </c>
      <c r="AA360" s="95" t="str">
        <f t="shared" si="73"/>
        <v/>
      </c>
      <c r="AB360" s="95" t="str">
        <f>IF(L360&lt;&gt;0,IF(R360="Yes",IF(#REF!="","P",""),""),"")</f>
        <v/>
      </c>
      <c r="AC360" s="95" t="str">
        <f t="shared" si="74"/>
        <v/>
      </c>
      <c r="AD360" s="95" t="str">
        <f t="shared" si="75"/>
        <v/>
      </c>
      <c r="AE360" s="95" t="str">
        <f t="shared" si="76"/>
        <v/>
      </c>
      <c r="BN360" s="69" t="str">
        <f t="shared" si="77"/>
        <v/>
      </c>
      <c r="BO360" s="69" t="str">
        <f t="shared" si="78"/>
        <v/>
      </c>
      <c r="BP360" s="69" t="str">
        <f t="shared" si="79"/>
        <v/>
      </c>
      <c r="BQ360" s="69" t="str">
        <f t="shared" si="80"/>
        <v/>
      </c>
      <c r="BT360" s="69" t="str">
        <f t="shared" si="81"/>
        <v/>
      </c>
      <c r="CX360" s="39" t="str">
        <f t="shared" si="84"/>
        <v/>
      </c>
    </row>
    <row r="361" spans="1:102" ht="20.100000000000001" customHeight="1" x14ac:dyDescent="0.25">
      <c r="A361" s="85">
        <f>ROW()</f>
        <v>361</v>
      </c>
      <c r="B361" s="129" t="str">
        <f t="shared" si="82"/>
        <v/>
      </c>
      <c r="C361" s="129" t="str">
        <f t="shared" si="71"/>
        <v/>
      </c>
      <c r="D361" s="129" t="str">
        <f>IF(C361="","",COUNTIFS(C$11:C361,"&gt;0"))</f>
        <v/>
      </c>
      <c r="E361" s="53"/>
      <c r="F361" s="54"/>
      <c r="G361" s="54"/>
      <c r="H361" s="53"/>
      <c r="I361" s="168"/>
      <c r="J361" s="64"/>
      <c r="K361" s="261"/>
      <c r="L361" s="259">
        <v>0</v>
      </c>
      <c r="M361" s="171" t="str">
        <f>IFERROR(VLOOKUP(J361,Lists!J$4:K$725,2,FALSE),"")</f>
        <v/>
      </c>
      <c r="N361" s="66" t="str">
        <f>IFERROR(VLOOKUP(J361,Lists!J$4:L$725,3,FALSE),"")</f>
        <v/>
      </c>
      <c r="O361" s="67" t="str">
        <f t="shared" si="83"/>
        <v/>
      </c>
      <c r="P361" s="62"/>
      <c r="Q361" s="169"/>
      <c r="R361" s="89"/>
      <c r="S361" s="97"/>
      <c r="T361" s="53"/>
      <c r="U361" s="89"/>
      <c r="V361" s="98"/>
      <c r="W361" s="107"/>
      <c r="X361" s="81" t="str">
        <f>IFERROR(VLOOKUP(I361,Lists!A$4:B$11,2,FALSE),"")</f>
        <v/>
      </c>
      <c r="Y361" s="81" t="str">
        <f>IFERROR(VLOOKUP(#REF!,Lists!A$12:B$45,2,FALSE),"")</f>
        <v/>
      </c>
      <c r="Z361" s="85" t="str">
        <f t="shared" si="72"/>
        <v/>
      </c>
      <c r="AA361" s="95" t="str">
        <f t="shared" si="73"/>
        <v/>
      </c>
      <c r="AB361" s="95" t="str">
        <f>IF(L361&lt;&gt;0,IF(R361="Yes",IF(#REF!="","P",""),""),"")</f>
        <v/>
      </c>
      <c r="AC361" s="95" t="str">
        <f t="shared" si="74"/>
        <v/>
      </c>
      <c r="AD361" s="95" t="str">
        <f t="shared" si="75"/>
        <v/>
      </c>
      <c r="AE361" s="95" t="str">
        <f t="shared" si="76"/>
        <v/>
      </c>
      <c r="BN361" s="69" t="str">
        <f t="shared" si="77"/>
        <v/>
      </c>
      <c r="BO361" s="69" t="str">
        <f t="shared" si="78"/>
        <v/>
      </c>
      <c r="BP361" s="69" t="str">
        <f t="shared" si="79"/>
        <v/>
      </c>
      <c r="BQ361" s="69" t="str">
        <f t="shared" si="80"/>
        <v/>
      </c>
      <c r="BT361" s="69" t="str">
        <f t="shared" si="81"/>
        <v/>
      </c>
      <c r="CX361" s="39" t="str">
        <f t="shared" si="84"/>
        <v/>
      </c>
    </row>
    <row r="362" spans="1:102" ht="20.100000000000001" customHeight="1" x14ac:dyDescent="0.25">
      <c r="A362" s="85">
        <f>ROW()</f>
        <v>362</v>
      </c>
      <c r="B362" s="129" t="str">
        <f t="shared" si="82"/>
        <v/>
      </c>
      <c r="C362" s="129" t="str">
        <f t="shared" si="71"/>
        <v/>
      </c>
      <c r="D362" s="129" t="str">
        <f>IF(C362="","",COUNTIFS(C$11:C362,"&gt;0"))</f>
        <v/>
      </c>
      <c r="E362" s="53"/>
      <c r="F362" s="54"/>
      <c r="G362" s="54"/>
      <c r="H362" s="53"/>
      <c r="I362" s="168"/>
      <c r="J362" s="64"/>
      <c r="K362" s="261"/>
      <c r="L362" s="259">
        <v>0</v>
      </c>
      <c r="M362" s="171" t="str">
        <f>IFERROR(VLOOKUP(J362,Lists!J$4:K$725,2,FALSE),"")</f>
        <v/>
      </c>
      <c r="N362" s="66" t="str">
        <f>IFERROR(VLOOKUP(J362,Lists!J$4:L$725,3,FALSE),"")</f>
        <v/>
      </c>
      <c r="O362" s="67" t="str">
        <f t="shared" si="83"/>
        <v/>
      </c>
      <c r="P362" s="62"/>
      <c r="Q362" s="169"/>
      <c r="R362" s="89"/>
      <c r="S362" s="97"/>
      <c r="T362" s="53"/>
      <c r="U362" s="89"/>
      <c r="V362" s="98"/>
      <c r="W362" s="107"/>
      <c r="X362" s="81" t="str">
        <f>IFERROR(VLOOKUP(I362,Lists!A$4:B$11,2,FALSE),"")</f>
        <v/>
      </c>
      <c r="Y362" s="81" t="str">
        <f>IFERROR(VLOOKUP(#REF!,Lists!A$12:B$45,2,FALSE),"")</f>
        <v/>
      </c>
      <c r="Z362" s="85" t="str">
        <f t="shared" si="72"/>
        <v/>
      </c>
      <c r="AA362" s="95" t="str">
        <f t="shared" si="73"/>
        <v/>
      </c>
      <c r="AB362" s="95" t="str">
        <f>IF(L362&lt;&gt;0,IF(R362="Yes",IF(#REF!="","P",""),""),"")</f>
        <v/>
      </c>
      <c r="AC362" s="95" t="str">
        <f t="shared" si="74"/>
        <v/>
      </c>
      <c r="AD362" s="95" t="str">
        <f t="shared" si="75"/>
        <v/>
      </c>
      <c r="AE362" s="95" t="str">
        <f t="shared" si="76"/>
        <v/>
      </c>
      <c r="BN362" s="69" t="str">
        <f t="shared" si="77"/>
        <v/>
      </c>
      <c r="BO362" s="69" t="str">
        <f t="shared" si="78"/>
        <v/>
      </c>
      <c r="BP362" s="69" t="str">
        <f t="shared" si="79"/>
        <v/>
      </c>
      <c r="BQ362" s="69" t="str">
        <f t="shared" si="80"/>
        <v/>
      </c>
      <c r="BT362" s="69" t="str">
        <f t="shared" si="81"/>
        <v/>
      </c>
      <c r="CX362" s="39" t="str">
        <f t="shared" si="84"/>
        <v/>
      </c>
    </row>
    <row r="363" spans="1:102" ht="20.100000000000001" customHeight="1" x14ac:dyDescent="0.25">
      <c r="A363" s="85">
        <f>ROW()</f>
        <v>363</v>
      </c>
      <c r="B363" s="129" t="str">
        <f t="shared" si="82"/>
        <v/>
      </c>
      <c r="C363" s="129" t="str">
        <f t="shared" si="71"/>
        <v/>
      </c>
      <c r="D363" s="129" t="str">
        <f>IF(C363="","",COUNTIFS(C$11:C363,"&gt;0"))</f>
        <v/>
      </c>
      <c r="E363" s="53"/>
      <c r="F363" s="54"/>
      <c r="G363" s="54"/>
      <c r="H363" s="53"/>
      <c r="I363" s="168"/>
      <c r="J363" s="64"/>
      <c r="K363" s="261"/>
      <c r="L363" s="259">
        <v>0</v>
      </c>
      <c r="M363" s="171" t="str">
        <f>IFERROR(VLOOKUP(J363,Lists!J$4:K$725,2,FALSE),"")</f>
        <v/>
      </c>
      <c r="N363" s="66" t="str">
        <f>IFERROR(VLOOKUP(J363,Lists!J$4:L$725,3,FALSE),"")</f>
        <v/>
      </c>
      <c r="O363" s="67" t="str">
        <f t="shared" si="83"/>
        <v/>
      </c>
      <c r="P363" s="62"/>
      <c r="Q363" s="169"/>
      <c r="R363" s="89"/>
      <c r="S363" s="97"/>
      <c r="T363" s="53"/>
      <c r="U363" s="89"/>
      <c r="V363" s="98"/>
      <c r="W363" s="107"/>
      <c r="X363" s="81" t="str">
        <f>IFERROR(VLOOKUP(I363,Lists!A$4:B$11,2,FALSE),"")</f>
        <v/>
      </c>
      <c r="Y363" s="81" t="str">
        <f>IFERROR(VLOOKUP(#REF!,Lists!A$12:B$45,2,FALSE),"")</f>
        <v/>
      </c>
      <c r="Z363" s="85" t="str">
        <f t="shared" si="72"/>
        <v/>
      </c>
      <c r="AA363" s="95" t="str">
        <f t="shared" si="73"/>
        <v/>
      </c>
      <c r="AB363" s="95" t="str">
        <f>IF(L363&lt;&gt;0,IF(R363="Yes",IF(#REF!="","P",""),""),"")</f>
        <v/>
      </c>
      <c r="AC363" s="95" t="str">
        <f t="shared" si="74"/>
        <v/>
      </c>
      <c r="AD363" s="95" t="str">
        <f t="shared" si="75"/>
        <v/>
      </c>
      <c r="AE363" s="95" t="str">
        <f t="shared" si="76"/>
        <v/>
      </c>
      <c r="BN363" s="69" t="str">
        <f t="shared" si="77"/>
        <v/>
      </c>
      <c r="BO363" s="69" t="str">
        <f t="shared" si="78"/>
        <v/>
      </c>
      <c r="BP363" s="69" t="str">
        <f t="shared" si="79"/>
        <v/>
      </c>
      <c r="BQ363" s="69" t="str">
        <f t="shared" si="80"/>
        <v/>
      </c>
      <c r="BT363" s="69" t="str">
        <f t="shared" si="81"/>
        <v/>
      </c>
      <c r="CX363" s="39" t="str">
        <f t="shared" si="84"/>
        <v/>
      </c>
    </row>
    <row r="364" spans="1:102" ht="20.100000000000001" customHeight="1" x14ac:dyDescent="0.25">
      <c r="A364" s="85">
        <f>ROW()</f>
        <v>364</v>
      </c>
      <c r="B364" s="129" t="str">
        <f t="shared" si="82"/>
        <v/>
      </c>
      <c r="C364" s="129" t="str">
        <f t="shared" si="71"/>
        <v/>
      </c>
      <c r="D364" s="129" t="str">
        <f>IF(C364="","",COUNTIFS(C$11:C364,"&gt;0"))</f>
        <v/>
      </c>
      <c r="E364" s="53"/>
      <c r="F364" s="54"/>
      <c r="G364" s="54"/>
      <c r="H364" s="53"/>
      <c r="I364" s="168"/>
      <c r="J364" s="64"/>
      <c r="K364" s="261"/>
      <c r="L364" s="259">
        <v>0</v>
      </c>
      <c r="M364" s="171" t="str">
        <f>IFERROR(VLOOKUP(J364,Lists!J$4:K$725,2,FALSE),"")</f>
        <v/>
      </c>
      <c r="N364" s="66" t="str">
        <f>IFERROR(VLOOKUP(J364,Lists!J$4:L$725,3,FALSE),"")</f>
        <v/>
      </c>
      <c r="O364" s="67" t="str">
        <f t="shared" si="83"/>
        <v/>
      </c>
      <c r="P364" s="62"/>
      <c r="Q364" s="169"/>
      <c r="R364" s="89"/>
      <c r="S364" s="97"/>
      <c r="T364" s="53"/>
      <c r="U364" s="89"/>
      <c r="V364" s="98"/>
      <c r="W364" s="107"/>
      <c r="X364" s="81" t="str">
        <f>IFERROR(VLOOKUP(I364,Lists!A$4:B$11,2,FALSE),"")</f>
        <v/>
      </c>
      <c r="Y364" s="81" t="str">
        <f>IFERROR(VLOOKUP(#REF!,Lists!A$12:B$45,2,FALSE),"")</f>
        <v/>
      </c>
      <c r="Z364" s="85" t="str">
        <f t="shared" si="72"/>
        <v/>
      </c>
      <c r="AA364" s="95" t="str">
        <f t="shared" si="73"/>
        <v/>
      </c>
      <c r="AB364" s="95" t="str">
        <f>IF(L364&lt;&gt;0,IF(R364="Yes",IF(#REF!="","P",""),""),"")</f>
        <v/>
      </c>
      <c r="AC364" s="95" t="str">
        <f t="shared" si="74"/>
        <v/>
      </c>
      <c r="AD364" s="95" t="str">
        <f t="shared" si="75"/>
        <v/>
      </c>
      <c r="AE364" s="95" t="str">
        <f t="shared" si="76"/>
        <v/>
      </c>
      <c r="BN364" s="69" t="str">
        <f t="shared" si="77"/>
        <v/>
      </c>
      <c r="BO364" s="69" t="str">
        <f t="shared" si="78"/>
        <v/>
      </c>
      <c r="BP364" s="69" t="str">
        <f t="shared" si="79"/>
        <v/>
      </c>
      <c r="BQ364" s="69" t="str">
        <f t="shared" si="80"/>
        <v/>
      </c>
      <c r="BT364" s="69" t="str">
        <f t="shared" si="81"/>
        <v/>
      </c>
      <c r="CX364" s="39" t="str">
        <f t="shared" si="84"/>
        <v/>
      </c>
    </row>
    <row r="365" spans="1:102" ht="20.100000000000001" customHeight="1" x14ac:dyDescent="0.25">
      <c r="A365" s="85">
        <f>ROW()</f>
        <v>365</v>
      </c>
      <c r="B365" s="129" t="str">
        <f t="shared" si="82"/>
        <v/>
      </c>
      <c r="C365" s="129" t="str">
        <f t="shared" si="71"/>
        <v/>
      </c>
      <c r="D365" s="129" t="str">
        <f>IF(C365="","",COUNTIFS(C$11:C365,"&gt;0"))</f>
        <v/>
      </c>
      <c r="E365" s="53"/>
      <c r="F365" s="54"/>
      <c r="G365" s="54"/>
      <c r="H365" s="53"/>
      <c r="I365" s="168"/>
      <c r="J365" s="64"/>
      <c r="K365" s="261"/>
      <c r="L365" s="259">
        <v>0</v>
      </c>
      <c r="M365" s="171" t="str">
        <f>IFERROR(VLOOKUP(J365,Lists!J$4:K$725,2,FALSE),"")</f>
        <v/>
      </c>
      <c r="N365" s="66" t="str">
        <f>IFERROR(VLOOKUP(J365,Lists!J$4:L$725,3,FALSE),"")</f>
        <v/>
      </c>
      <c r="O365" s="67" t="str">
        <f t="shared" si="83"/>
        <v/>
      </c>
      <c r="P365" s="62"/>
      <c r="Q365" s="169"/>
      <c r="R365" s="89"/>
      <c r="S365" s="97"/>
      <c r="T365" s="53"/>
      <c r="U365" s="89"/>
      <c r="V365" s="98"/>
      <c r="W365" s="107"/>
      <c r="X365" s="81" t="str">
        <f>IFERROR(VLOOKUP(I365,Lists!A$4:B$11,2,FALSE),"")</f>
        <v/>
      </c>
      <c r="Y365" s="81" t="str">
        <f>IFERROR(VLOOKUP(#REF!,Lists!A$12:B$45,2,FALSE),"")</f>
        <v/>
      </c>
      <c r="Z365" s="85" t="str">
        <f t="shared" si="72"/>
        <v/>
      </c>
      <c r="AA365" s="95" t="str">
        <f t="shared" si="73"/>
        <v/>
      </c>
      <c r="AB365" s="95" t="str">
        <f>IF(L365&lt;&gt;0,IF(R365="Yes",IF(#REF!="","P",""),""),"")</f>
        <v/>
      </c>
      <c r="AC365" s="95" t="str">
        <f t="shared" si="74"/>
        <v/>
      </c>
      <c r="AD365" s="95" t="str">
        <f t="shared" si="75"/>
        <v/>
      </c>
      <c r="AE365" s="95" t="str">
        <f t="shared" si="76"/>
        <v/>
      </c>
      <c r="BN365" s="69" t="str">
        <f t="shared" si="77"/>
        <v/>
      </c>
      <c r="BO365" s="69" t="str">
        <f t="shared" si="78"/>
        <v/>
      </c>
      <c r="BP365" s="69" t="str">
        <f t="shared" si="79"/>
        <v/>
      </c>
      <c r="BQ365" s="69" t="str">
        <f t="shared" si="80"/>
        <v/>
      </c>
      <c r="BT365" s="69" t="str">
        <f t="shared" si="81"/>
        <v/>
      </c>
      <c r="CX365" s="39" t="str">
        <f t="shared" si="84"/>
        <v/>
      </c>
    </row>
    <row r="366" spans="1:102" ht="20.100000000000001" customHeight="1" x14ac:dyDescent="0.25">
      <c r="A366" s="85">
        <f>ROW()</f>
        <v>366</v>
      </c>
      <c r="B366" s="129" t="str">
        <f t="shared" si="82"/>
        <v/>
      </c>
      <c r="C366" s="129" t="str">
        <f t="shared" si="71"/>
        <v/>
      </c>
      <c r="D366" s="129" t="str">
        <f>IF(C366="","",COUNTIFS(C$11:C366,"&gt;0"))</f>
        <v/>
      </c>
      <c r="E366" s="53"/>
      <c r="F366" s="54"/>
      <c r="G366" s="54"/>
      <c r="H366" s="53"/>
      <c r="I366" s="168"/>
      <c r="J366" s="64"/>
      <c r="K366" s="261"/>
      <c r="L366" s="259">
        <v>0</v>
      </c>
      <c r="M366" s="171" t="str">
        <f>IFERROR(VLOOKUP(J366,Lists!J$4:K$725,2,FALSE),"")</f>
        <v/>
      </c>
      <c r="N366" s="66" t="str">
        <f>IFERROR(VLOOKUP(J366,Lists!J$4:L$725,3,FALSE),"")</f>
        <v/>
      </c>
      <c r="O366" s="67" t="str">
        <f t="shared" si="83"/>
        <v/>
      </c>
      <c r="P366" s="62"/>
      <c r="Q366" s="169"/>
      <c r="R366" s="89"/>
      <c r="S366" s="97"/>
      <c r="T366" s="53"/>
      <c r="U366" s="89"/>
      <c r="V366" s="98"/>
      <c r="W366" s="107"/>
      <c r="X366" s="81" t="str">
        <f>IFERROR(VLOOKUP(I366,Lists!A$4:B$11,2,FALSE),"")</f>
        <v/>
      </c>
      <c r="Y366" s="81" t="str">
        <f>IFERROR(VLOOKUP(#REF!,Lists!A$12:B$45,2,FALSE),"")</f>
        <v/>
      </c>
      <c r="Z366" s="85" t="str">
        <f t="shared" si="72"/>
        <v/>
      </c>
      <c r="AA366" s="95" t="str">
        <f t="shared" si="73"/>
        <v/>
      </c>
      <c r="AB366" s="95" t="str">
        <f>IF(L366&lt;&gt;0,IF(R366="Yes",IF(#REF!="","P",""),""),"")</f>
        <v/>
      </c>
      <c r="AC366" s="95" t="str">
        <f t="shared" si="74"/>
        <v/>
      </c>
      <c r="AD366" s="95" t="str">
        <f t="shared" si="75"/>
        <v/>
      </c>
      <c r="AE366" s="95" t="str">
        <f t="shared" si="76"/>
        <v/>
      </c>
      <c r="BN366" s="69" t="str">
        <f t="shared" si="77"/>
        <v/>
      </c>
      <c r="BO366" s="69" t="str">
        <f t="shared" si="78"/>
        <v/>
      </c>
      <c r="BP366" s="69" t="str">
        <f t="shared" si="79"/>
        <v/>
      </c>
      <c r="BQ366" s="69" t="str">
        <f t="shared" si="80"/>
        <v/>
      </c>
      <c r="BT366" s="69" t="str">
        <f t="shared" si="81"/>
        <v/>
      </c>
      <c r="CX366" s="39" t="str">
        <f t="shared" si="84"/>
        <v/>
      </c>
    </row>
    <row r="367" spans="1:102" ht="20.100000000000001" customHeight="1" x14ac:dyDescent="0.25">
      <c r="A367" s="85">
        <f>ROW()</f>
        <v>367</v>
      </c>
      <c r="B367" s="129" t="str">
        <f t="shared" si="82"/>
        <v/>
      </c>
      <c r="C367" s="129" t="str">
        <f t="shared" si="71"/>
        <v/>
      </c>
      <c r="D367" s="129" t="str">
        <f>IF(C367="","",COUNTIFS(C$11:C367,"&gt;0"))</f>
        <v/>
      </c>
      <c r="E367" s="53"/>
      <c r="F367" s="54"/>
      <c r="G367" s="54"/>
      <c r="H367" s="53"/>
      <c r="I367" s="168"/>
      <c r="J367" s="64"/>
      <c r="K367" s="261"/>
      <c r="L367" s="259">
        <v>0</v>
      </c>
      <c r="M367" s="171" t="str">
        <f>IFERROR(VLOOKUP(J367,Lists!J$4:K$725,2,FALSE),"")</f>
        <v/>
      </c>
      <c r="N367" s="66" t="str">
        <f>IFERROR(VLOOKUP(J367,Lists!J$4:L$725,3,FALSE),"")</f>
        <v/>
      </c>
      <c r="O367" s="67" t="str">
        <f t="shared" si="83"/>
        <v/>
      </c>
      <c r="P367" s="62"/>
      <c r="Q367" s="169"/>
      <c r="R367" s="89"/>
      <c r="S367" s="97"/>
      <c r="T367" s="53"/>
      <c r="U367" s="89"/>
      <c r="V367" s="98"/>
      <c r="W367" s="107"/>
      <c r="X367" s="81" t="str">
        <f>IFERROR(VLOOKUP(I367,Lists!A$4:B$11,2,FALSE),"")</f>
        <v/>
      </c>
      <c r="Y367" s="81" t="str">
        <f>IFERROR(VLOOKUP(#REF!,Lists!A$12:B$45,2,FALSE),"")</f>
        <v/>
      </c>
      <c r="Z367" s="85" t="str">
        <f t="shared" si="72"/>
        <v/>
      </c>
      <c r="AA367" s="95" t="str">
        <f t="shared" si="73"/>
        <v/>
      </c>
      <c r="AB367" s="95" t="str">
        <f>IF(L367&lt;&gt;0,IF(R367="Yes",IF(#REF!="","P",""),""),"")</f>
        <v/>
      </c>
      <c r="AC367" s="95" t="str">
        <f t="shared" si="74"/>
        <v/>
      </c>
      <c r="AD367" s="95" t="str">
        <f t="shared" si="75"/>
        <v/>
      </c>
      <c r="AE367" s="95" t="str">
        <f t="shared" si="76"/>
        <v/>
      </c>
      <c r="BN367" s="69" t="str">
        <f t="shared" si="77"/>
        <v/>
      </c>
      <c r="BO367" s="69" t="str">
        <f t="shared" si="78"/>
        <v/>
      </c>
      <c r="BP367" s="69" t="str">
        <f t="shared" si="79"/>
        <v/>
      </c>
      <c r="BQ367" s="69" t="str">
        <f t="shared" si="80"/>
        <v/>
      </c>
      <c r="BT367" s="69" t="str">
        <f t="shared" si="81"/>
        <v/>
      </c>
      <c r="CX367" s="39" t="str">
        <f t="shared" si="84"/>
        <v/>
      </c>
    </row>
    <row r="368" spans="1:102" ht="20.100000000000001" customHeight="1" x14ac:dyDescent="0.25">
      <c r="A368" s="85">
        <f>ROW()</f>
        <v>368</v>
      </c>
      <c r="B368" s="129" t="str">
        <f t="shared" si="82"/>
        <v/>
      </c>
      <c r="C368" s="129" t="str">
        <f t="shared" si="71"/>
        <v/>
      </c>
      <c r="D368" s="129" t="str">
        <f>IF(C368="","",COUNTIFS(C$11:C368,"&gt;0"))</f>
        <v/>
      </c>
      <c r="E368" s="53"/>
      <c r="F368" s="54"/>
      <c r="G368" s="54"/>
      <c r="H368" s="53"/>
      <c r="I368" s="168"/>
      <c r="J368" s="64"/>
      <c r="K368" s="261"/>
      <c r="L368" s="259">
        <v>0</v>
      </c>
      <c r="M368" s="171" t="str">
        <f>IFERROR(VLOOKUP(J368,Lists!J$4:K$725,2,FALSE),"")</f>
        <v/>
      </c>
      <c r="N368" s="66" t="str">
        <f>IFERROR(VLOOKUP(J368,Lists!J$4:L$725,3,FALSE),"")</f>
        <v/>
      </c>
      <c r="O368" s="67" t="str">
        <f t="shared" si="83"/>
        <v/>
      </c>
      <c r="P368" s="62"/>
      <c r="Q368" s="169"/>
      <c r="R368" s="89"/>
      <c r="S368" s="97"/>
      <c r="T368" s="53"/>
      <c r="U368" s="89"/>
      <c r="V368" s="98"/>
      <c r="W368" s="107"/>
      <c r="X368" s="81" t="str">
        <f>IFERROR(VLOOKUP(I368,Lists!A$4:B$11,2,FALSE),"")</f>
        <v/>
      </c>
      <c r="Y368" s="81" t="str">
        <f>IFERROR(VLOOKUP(#REF!,Lists!A$12:B$45,2,FALSE),"")</f>
        <v/>
      </c>
      <c r="Z368" s="85" t="str">
        <f t="shared" si="72"/>
        <v/>
      </c>
      <c r="AA368" s="95" t="str">
        <f t="shared" si="73"/>
        <v/>
      </c>
      <c r="AB368" s="95" t="str">
        <f>IF(L368&lt;&gt;0,IF(R368="Yes",IF(#REF!="","P",""),""),"")</f>
        <v/>
      </c>
      <c r="AC368" s="95" t="str">
        <f t="shared" si="74"/>
        <v/>
      </c>
      <c r="AD368" s="95" t="str">
        <f t="shared" si="75"/>
        <v/>
      </c>
      <c r="AE368" s="95" t="str">
        <f t="shared" si="76"/>
        <v/>
      </c>
      <c r="BN368" s="69" t="str">
        <f t="shared" si="77"/>
        <v/>
      </c>
      <c r="BO368" s="69" t="str">
        <f t="shared" si="78"/>
        <v/>
      </c>
      <c r="BP368" s="69" t="str">
        <f t="shared" si="79"/>
        <v/>
      </c>
      <c r="BQ368" s="69" t="str">
        <f t="shared" si="80"/>
        <v/>
      </c>
      <c r="BT368" s="69" t="str">
        <f t="shared" si="81"/>
        <v/>
      </c>
      <c r="CX368" s="39" t="str">
        <f t="shared" si="84"/>
        <v/>
      </c>
    </row>
    <row r="369" spans="1:102" ht="20.100000000000001" customHeight="1" x14ac:dyDescent="0.25">
      <c r="A369" s="85">
        <f>ROW()</f>
        <v>369</v>
      </c>
      <c r="B369" s="129" t="str">
        <f t="shared" si="82"/>
        <v/>
      </c>
      <c r="C369" s="129" t="str">
        <f t="shared" si="71"/>
        <v/>
      </c>
      <c r="D369" s="129" t="str">
        <f>IF(C369="","",COUNTIFS(C$11:C369,"&gt;0"))</f>
        <v/>
      </c>
      <c r="E369" s="53"/>
      <c r="F369" s="54"/>
      <c r="G369" s="54"/>
      <c r="H369" s="53"/>
      <c r="I369" s="168"/>
      <c r="J369" s="64"/>
      <c r="K369" s="261"/>
      <c r="L369" s="259">
        <v>0</v>
      </c>
      <c r="M369" s="171" t="str">
        <f>IFERROR(VLOOKUP(J369,Lists!J$4:K$725,2,FALSE),"")</f>
        <v/>
      </c>
      <c r="N369" s="66" t="str">
        <f>IFERROR(VLOOKUP(J369,Lists!J$4:L$725,3,FALSE),"")</f>
        <v/>
      </c>
      <c r="O369" s="67" t="str">
        <f t="shared" si="83"/>
        <v/>
      </c>
      <c r="P369" s="62"/>
      <c r="Q369" s="169"/>
      <c r="R369" s="89"/>
      <c r="S369" s="97"/>
      <c r="T369" s="53"/>
      <c r="U369" s="89"/>
      <c r="V369" s="98"/>
      <c r="W369" s="107"/>
      <c r="X369" s="81" t="str">
        <f>IFERROR(VLOOKUP(I369,Lists!A$4:B$11,2,FALSE),"")</f>
        <v/>
      </c>
      <c r="Y369" s="81" t="str">
        <f>IFERROR(VLOOKUP(#REF!,Lists!A$12:B$45,2,FALSE),"")</f>
        <v/>
      </c>
      <c r="Z369" s="85" t="str">
        <f t="shared" si="72"/>
        <v/>
      </c>
      <c r="AA369" s="95" t="str">
        <f t="shared" si="73"/>
        <v/>
      </c>
      <c r="AB369" s="95" t="str">
        <f>IF(L369&lt;&gt;0,IF(R369="Yes",IF(#REF!="","P",""),""),"")</f>
        <v/>
      </c>
      <c r="AC369" s="95" t="str">
        <f t="shared" si="74"/>
        <v/>
      </c>
      <c r="AD369" s="95" t="str">
        <f t="shared" si="75"/>
        <v/>
      </c>
      <c r="AE369" s="95" t="str">
        <f t="shared" si="76"/>
        <v/>
      </c>
      <c r="BN369" s="69" t="str">
        <f t="shared" si="77"/>
        <v/>
      </c>
      <c r="BO369" s="69" t="str">
        <f t="shared" si="78"/>
        <v/>
      </c>
      <c r="BP369" s="69" t="str">
        <f t="shared" si="79"/>
        <v/>
      </c>
      <c r="BQ369" s="69" t="str">
        <f t="shared" si="80"/>
        <v/>
      </c>
      <c r="BT369" s="69" t="str">
        <f t="shared" si="81"/>
        <v/>
      </c>
      <c r="CX369" s="39" t="str">
        <f t="shared" si="84"/>
        <v/>
      </c>
    </row>
    <row r="370" spans="1:102" ht="20.100000000000001" customHeight="1" x14ac:dyDescent="0.25">
      <c r="A370" s="85">
        <f>ROW()</f>
        <v>370</v>
      </c>
      <c r="B370" s="129" t="str">
        <f t="shared" si="82"/>
        <v/>
      </c>
      <c r="C370" s="129" t="str">
        <f t="shared" si="71"/>
        <v/>
      </c>
      <c r="D370" s="129" t="str">
        <f>IF(C370="","",COUNTIFS(C$11:C370,"&gt;0"))</f>
        <v/>
      </c>
      <c r="E370" s="53"/>
      <c r="F370" s="54"/>
      <c r="G370" s="54"/>
      <c r="H370" s="53"/>
      <c r="I370" s="168"/>
      <c r="J370" s="64"/>
      <c r="K370" s="261"/>
      <c r="L370" s="259">
        <v>0</v>
      </c>
      <c r="M370" s="171" t="str">
        <f>IFERROR(VLOOKUP(J370,Lists!J$4:K$725,2,FALSE),"")</f>
        <v/>
      </c>
      <c r="N370" s="66" t="str">
        <f>IFERROR(VLOOKUP(J370,Lists!J$4:L$725,3,FALSE),"")</f>
        <v/>
      </c>
      <c r="O370" s="67" t="str">
        <f t="shared" si="83"/>
        <v/>
      </c>
      <c r="P370" s="62"/>
      <c r="Q370" s="169"/>
      <c r="R370" s="89"/>
      <c r="S370" s="97"/>
      <c r="T370" s="53"/>
      <c r="U370" s="89"/>
      <c r="V370" s="98"/>
      <c r="W370" s="107"/>
      <c r="X370" s="81" t="str">
        <f>IFERROR(VLOOKUP(I370,Lists!A$4:B$11,2,FALSE),"")</f>
        <v/>
      </c>
      <c r="Y370" s="81" t="str">
        <f>IFERROR(VLOOKUP(#REF!,Lists!A$12:B$45,2,FALSE),"")</f>
        <v/>
      </c>
      <c r="Z370" s="85" t="str">
        <f t="shared" si="72"/>
        <v/>
      </c>
      <c r="AA370" s="95" t="str">
        <f t="shared" si="73"/>
        <v/>
      </c>
      <c r="AB370" s="95" t="str">
        <f>IF(L370&lt;&gt;0,IF(R370="Yes",IF(#REF!="","P",""),""),"")</f>
        <v/>
      </c>
      <c r="AC370" s="95" t="str">
        <f t="shared" si="74"/>
        <v/>
      </c>
      <c r="AD370" s="95" t="str">
        <f t="shared" si="75"/>
        <v/>
      </c>
      <c r="AE370" s="95" t="str">
        <f t="shared" si="76"/>
        <v/>
      </c>
      <c r="BN370" s="69" t="str">
        <f t="shared" si="77"/>
        <v/>
      </c>
      <c r="BO370" s="69" t="str">
        <f t="shared" si="78"/>
        <v/>
      </c>
      <c r="BP370" s="69" t="str">
        <f t="shared" si="79"/>
        <v/>
      </c>
      <c r="BQ370" s="69" t="str">
        <f t="shared" si="80"/>
        <v/>
      </c>
      <c r="BT370" s="69" t="str">
        <f t="shared" si="81"/>
        <v/>
      </c>
      <c r="CX370" s="39" t="str">
        <f t="shared" si="84"/>
        <v/>
      </c>
    </row>
    <row r="371" spans="1:102" ht="20.100000000000001" customHeight="1" x14ac:dyDescent="0.25">
      <c r="A371" s="85">
        <f>ROW()</f>
        <v>371</v>
      </c>
      <c r="B371" s="129" t="str">
        <f t="shared" si="82"/>
        <v/>
      </c>
      <c r="C371" s="129" t="str">
        <f t="shared" si="71"/>
        <v/>
      </c>
      <c r="D371" s="129" t="str">
        <f>IF(C371="","",COUNTIFS(C$11:C371,"&gt;0"))</f>
        <v/>
      </c>
      <c r="E371" s="53"/>
      <c r="F371" s="54"/>
      <c r="G371" s="54"/>
      <c r="H371" s="53"/>
      <c r="I371" s="168"/>
      <c r="J371" s="64"/>
      <c r="K371" s="261"/>
      <c r="L371" s="259">
        <v>0</v>
      </c>
      <c r="M371" s="171" t="str">
        <f>IFERROR(VLOOKUP(J371,Lists!J$4:K$725,2,FALSE),"")</f>
        <v/>
      </c>
      <c r="N371" s="66" t="str">
        <f>IFERROR(VLOOKUP(J371,Lists!J$4:L$725,3,FALSE),"")</f>
        <v/>
      </c>
      <c r="O371" s="67" t="str">
        <f t="shared" si="83"/>
        <v/>
      </c>
      <c r="P371" s="62"/>
      <c r="Q371" s="169"/>
      <c r="R371" s="89"/>
      <c r="S371" s="97"/>
      <c r="T371" s="53"/>
      <c r="U371" s="89"/>
      <c r="V371" s="98"/>
      <c r="W371" s="107"/>
      <c r="X371" s="81" t="str">
        <f>IFERROR(VLOOKUP(I371,Lists!A$4:B$11,2,FALSE),"")</f>
        <v/>
      </c>
      <c r="Y371" s="81" t="str">
        <f>IFERROR(VLOOKUP(#REF!,Lists!A$12:B$45,2,FALSE),"")</f>
        <v/>
      </c>
      <c r="Z371" s="85" t="str">
        <f t="shared" si="72"/>
        <v/>
      </c>
      <c r="AA371" s="95" t="str">
        <f t="shared" si="73"/>
        <v/>
      </c>
      <c r="AB371" s="95" t="str">
        <f>IF(L371&lt;&gt;0,IF(R371="Yes",IF(#REF!="","P",""),""),"")</f>
        <v/>
      </c>
      <c r="AC371" s="95" t="str">
        <f t="shared" si="74"/>
        <v/>
      </c>
      <c r="AD371" s="95" t="str">
        <f t="shared" si="75"/>
        <v/>
      </c>
      <c r="AE371" s="95" t="str">
        <f t="shared" si="76"/>
        <v/>
      </c>
      <c r="BN371" s="69" t="str">
        <f t="shared" si="77"/>
        <v/>
      </c>
      <c r="BO371" s="69" t="str">
        <f t="shared" si="78"/>
        <v/>
      </c>
      <c r="BP371" s="69" t="str">
        <f t="shared" si="79"/>
        <v/>
      </c>
      <c r="BQ371" s="69" t="str">
        <f t="shared" si="80"/>
        <v/>
      </c>
      <c r="BT371" s="69" t="str">
        <f t="shared" si="81"/>
        <v/>
      </c>
      <c r="CX371" s="39" t="str">
        <f t="shared" si="84"/>
        <v/>
      </c>
    </row>
    <row r="372" spans="1:102" ht="20.100000000000001" customHeight="1" x14ac:dyDescent="0.25">
      <c r="A372" s="85">
        <f>ROW()</f>
        <v>372</v>
      </c>
      <c r="B372" s="129" t="str">
        <f t="shared" si="82"/>
        <v/>
      </c>
      <c r="C372" s="129" t="str">
        <f t="shared" si="71"/>
        <v/>
      </c>
      <c r="D372" s="129" t="str">
        <f>IF(C372="","",COUNTIFS(C$11:C372,"&gt;0"))</f>
        <v/>
      </c>
      <c r="E372" s="53"/>
      <c r="F372" s="54"/>
      <c r="G372" s="54"/>
      <c r="H372" s="53"/>
      <c r="I372" s="168"/>
      <c r="J372" s="64"/>
      <c r="K372" s="261"/>
      <c r="L372" s="259">
        <v>0</v>
      </c>
      <c r="M372" s="171" t="str">
        <f>IFERROR(VLOOKUP(J372,Lists!J$4:K$725,2,FALSE),"")</f>
        <v/>
      </c>
      <c r="N372" s="66" t="str">
        <f>IFERROR(VLOOKUP(J372,Lists!J$4:L$725,3,FALSE),"")</f>
        <v/>
      </c>
      <c r="O372" s="67" t="str">
        <f t="shared" si="83"/>
        <v/>
      </c>
      <c r="P372" s="62"/>
      <c r="Q372" s="169"/>
      <c r="R372" s="89"/>
      <c r="S372" s="97"/>
      <c r="T372" s="53"/>
      <c r="U372" s="89"/>
      <c r="V372" s="98"/>
      <c r="W372" s="107"/>
      <c r="X372" s="81" t="str">
        <f>IFERROR(VLOOKUP(I372,Lists!A$4:B$11,2,FALSE),"")</f>
        <v/>
      </c>
      <c r="Y372" s="81" t="str">
        <f>IFERROR(VLOOKUP(#REF!,Lists!A$12:B$45,2,FALSE),"")</f>
        <v/>
      </c>
      <c r="Z372" s="85" t="str">
        <f t="shared" si="72"/>
        <v/>
      </c>
      <c r="AA372" s="95" t="str">
        <f t="shared" si="73"/>
        <v/>
      </c>
      <c r="AB372" s="95" t="str">
        <f>IF(L372&lt;&gt;0,IF(R372="Yes",IF(#REF!="","P",""),""),"")</f>
        <v/>
      </c>
      <c r="AC372" s="95" t="str">
        <f t="shared" si="74"/>
        <v/>
      </c>
      <c r="AD372" s="95" t="str">
        <f t="shared" si="75"/>
        <v/>
      </c>
      <c r="AE372" s="95" t="str">
        <f t="shared" si="76"/>
        <v/>
      </c>
      <c r="BN372" s="69" t="str">
        <f t="shared" si="77"/>
        <v/>
      </c>
      <c r="BO372" s="69" t="str">
        <f t="shared" si="78"/>
        <v/>
      </c>
      <c r="BP372" s="69" t="str">
        <f t="shared" si="79"/>
        <v/>
      </c>
      <c r="BQ372" s="69" t="str">
        <f t="shared" si="80"/>
        <v/>
      </c>
      <c r="BT372" s="69" t="str">
        <f t="shared" si="81"/>
        <v/>
      </c>
      <c r="CX372" s="39" t="str">
        <f t="shared" si="84"/>
        <v/>
      </c>
    </row>
    <row r="373" spans="1:102" ht="20.100000000000001" customHeight="1" x14ac:dyDescent="0.25">
      <c r="A373" s="85">
        <f>ROW()</f>
        <v>373</v>
      </c>
      <c r="B373" s="129" t="str">
        <f t="shared" si="82"/>
        <v/>
      </c>
      <c r="C373" s="129" t="str">
        <f t="shared" si="71"/>
        <v/>
      </c>
      <c r="D373" s="129" t="str">
        <f>IF(C373="","",COUNTIFS(C$11:C373,"&gt;0"))</f>
        <v/>
      </c>
      <c r="E373" s="53"/>
      <c r="F373" s="54"/>
      <c r="G373" s="54"/>
      <c r="H373" s="53"/>
      <c r="I373" s="168"/>
      <c r="J373" s="64"/>
      <c r="K373" s="261"/>
      <c r="L373" s="259">
        <v>0</v>
      </c>
      <c r="M373" s="171" t="str">
        <f>IFERROR(VLOOKUP(J373,Lists!J$4:K$725,2,FALSE),"")</f>
        <v/>
      </c>
      <c r="N373" s="66" t="str">
        <f>IFERROR(VLOOKUP(J373,Lists!J$4:L$725,3,FALSE),"")</f>
        <v/>
      </c>
      <c r="O373" s="67" t="str">
        <f t="shared" si="83"/>
        <v/>
      </c>
      <c r="P373" s="62"/>
      <c r="Q373" s="169"/>
      <c r="R373" s="89"/>
      <c r="S373" s="97"/>
      <c r="T373" s="53"/>
      <c r="U373" s="89"/>
      <c r="V373" s="98"/>
      <c r="W373" s="107"/>
      <c r="X373" s="81" t="str">
        <f>IFERROR(VLOOKUP(I373,Lists!A$4:B$11,2,FALSE),"")</f>
        <v/>
      </c>
      <c r="Y373" s="81" t="str">
        <f>IFERROR(VLOOKUP(#REF!,Lists!A$12:B$45,2,FALSE),"")</f>
        <v/>
      </c>
      <c r="Z373" s="85" t="str">
        <f t="shared" si="72"/>
        <v/>
      </c>
      <c r="AA373" s="95" t="str">
        <f t="shared" si="73"/>
        <v/>
      </c>
      <c r="AB373" s="95" t="str">
        <f>IF(L373&lt;&gt;0,IF(R373="Yes",IF(#REF!="","P",""),""),"")</f>
        <v/>
      </c>
      <c r="AC373" s="95" t="str">
        <f t="shared" si="74"/>
        <v/>
      </c>
      <c r="AD373" s="95" t="str">
        <f t="shared" si="75"/>
        <v/>
      </c>
      <c r="AE373" s="95" t="str">
        <f t="shared" si="76"/>
        <v/>
      </c>
      <c r="BN373" s="69" t="str">
        <f t="shared" si="77"/>
        <v/>
      </c>
      <c r="BO373" s="69" t="str">
        <f t="shared" si="78"/>
        <v/>
      </c>
      <c r="BP373" s="69" t="str">
        <f t="shared" si="79"/>
        <v/>
      </c>
      <c r="BQ373" s="69" t="str">
        <f t="shared" si="80"/>
        <v/>
      </c>
      <c r="BT373" s="69" t="str">
        <f t="shared" si="81"/>
        <v/>
      </c>
      <c r="CX373" s="39" t="str">
        <f t="shared" si="84"/>
        <v/>
      </c>
    </row>
    <row r="374" spans="1:102" ht="20.100000000000001" customHeight="1" x14ac:dyDescent="0.25">
      <c r="A374" s="85">
        <f>ROW()</f>
        <v>374</v>
      </c>
      <c r="B374" s="129" t="str">
        <f t="shared" si="82"/>
        <v/>
      </c>
      <c r="C374" s="129" t="str">
        <f t="shared" si="71"/>
        <v/>
      </c>
      <c r="D374" s="129" t="str">
        <f>IF(C374="","",COUNTIFS(C$11:C374,"&gt;0"))</f>
        <v/>
      </c>
      <c r="E374" s="53"/>
      <c r="F374" s="54"/>
      <c r="G374" s="54"/>
      <c r="H374" s="53"/>
      <c r="I374" s="168"/>
      <c r="J374" s="64"/>
      <c r="K374" s="261"/>
      <c r="L374" s="259">
        <v>0</v>
      </c>
      <c r="M374" s="171" t="str">
        <f>IFERROR(VLOOKUP(J374,Lists!J$4:K$725,2,FALSE),"")</f>
        <v/>
      </c>
      <c r="N374" s="66" t="str">
        <f>IFERROR(VLOOKUP(J374,Lists!J$4:L$725,3,FALSE),"")</f>
        <v/>
      </c>
      <c r="O374" s="67" t="str">
        <f t="shared" si="83"/>
        <v/>
      </c>
      <c r="P374" s="62"/>
      <c r="Q374" s="169"/>
      <c r="R374" s="89"/>
      <c r="S374" s="97"/>
      <c r="T374" s="53"/>
      <c r="U374" s="89"/>
      <c r="V374" s="98"/>
      <c r="W374" s="107"/>
      <c r="X374" s="81" t="str">
        <f>IFERROR(VLOOKUP(I374,Lists!A$4:B$11,2,FALSE),"")</f>
        <v/>
      </c>
      <c r="Y374" s="81" t="str">
        <f>IFERROR(VLOOKUP(#REF!,Lists!A$12:B$45,2,FALSE),"")</f>
        <v/>
      </c>
      <c r="Z374" s="85" t="str">
        <f t="shared" si="72"/>
        <v/>
      </c>
      <c r="AA374" s="95" t="str">
        <f t="shared" si="73"/>
        <v/>
      </c>
      <c r="AB374" s="95" t="str">
        <f>IF(L374&lt;&gt;0,IF(R374="Yes",IF(#REF!="","P",""),""),"")</f>
        <v/>
      </c>
      <c r="AC374" s="95" t="str">
        <f t="shared" si="74"/>
        <v/>
      </c>
      <c r="AD374" s="95" t="str">
        <f t="shared" si="75"/>
        <v/>
      </c>
      <c r="AE374" s="95" t="str">
        <f t="shared" si="76"/>
        <v/>
      </c>
      <c r="BN374" s="69" t="str">
        <f t="shared" si="77"/>
        <v/>
      </c>
      <c r="BO374" s="69" t="str">
        <f t="shared" si="78"/>
        <v/>
      </c>
      <c r="BP374" s="69" t="str">
        <f t="shared" si="79"/>
        <v/>
      </c>
      <c r="BQ374" s="69" t="str">
        <f t="shared" si="80"/>
        <v/>
      </c>
      <c r="BT374" s="69" t="str">
        <f t="shared" si="81"/>
        <v/>
      </c>
      <c r="CX374" s="39" t="str">
        <f t="shared" si="84"/>
        <v/>
      </c>
    </row>
    <row r="375" spans="1:102" ht="20.100000000000001" customHeight="1" x14ac:dyDescent="0.25">
      <c r="A375" s="85">
        <f>ROW()</f>
        <v>375</v>
      </c>
      <c r="B375" s="129" t="str">
        <f t="shared" si="82"/>
        <v/>
      </c>
      <c r="C375" s="129" t="str">
        <f t="shared" si="71"/>
        <v/>
      </c>
      <c r="D375" s="129" t="str">
        <f>IF(C375="","",COUNTIFS(C$11:C375,"&gt;0"))</f>
        <v/>
      </c>
      <c r="E375" s="53"/>
      <c r="F375" s="54"/>
      <c r="G375" s="54"/>
      <c r="H375" s="53"/>
      <c r="I375" s="168"/>
      <c r="J375" s="64"/>
      <c r="K375" s="261"/>
      <c r="L375" s="259">
        <v>0</v>
      </c>
      <c r="M375" s="171" t="str">
        <f>IFERROR(VLOOKUP(J375,Lists!J$4:K$725,2,FALSE),"")</f>
        <v/>
      </c>
      <c r="N375" s="66" t="str">
        <f>IFERROR(VLOOKUP(J375,Lists!J$4:L$725,3,FALSE),"")</f>
        <v/>
      </c>
      <c r="O375" s="67" t="str">
        <f t="shared" si="83"/>
        <v/>
      </c>
      <c r="P375" s="62"/>
      <c r="Q375" s="169"/>
      <c r="R375" s="89"/>
      <c r="S375" s="97"/>
      <c r="T375" s="53"/>
      <c r="U375" s="89"/>
      <c r="V375" s="98"/>
      <c r="W375" s="107"/>
      <c r="X375" s="81" t="str">
        <f>IFERROR(VLOOKUP(I375,Lists!A$4:B$11,2,FALSE),"")</f>
        <v/>
      </c>
      <c r="Y375" s="81" t="str">
        <f>IFERROR(VLOOKUP(#REF!,Lists!A$12:B$45,2,FALSE),"")</f>
        <v/>
      </c>
      <c r="Z375" s="85" t="str">
        <f t="shared" si="72"/>
        <v/>
      </c>
      <c r="AA375" s="95" t="str">
        <f t="shared" si="73"/>
        <v/>
      </c>
      <c r="AB375" s="95" t="str">
        <f>IF(L375&lt;&gt;0,IF(R375="Yes",IF(#REF!="","P",""),""),"")</f>
        <v/>
      </c>
      <c r="AC375" s="95" t="str">
        <f t="shared" si="74"/>
        <v/>
      </c>
      <c r="AD375" s="95" t="str">
        <f t="shared" si="75"/>
        <v/>
      </c>
      <c r="AE375" s="95" t="str">
        <f t="shared" si="76"/>
        <v/>
      </c>
      <c r="BN375" s="69" t="str">
        <f t="shared" si="77"/>
        <v/>
      </c>
      <c r="BO375" s="69" t="str">
        <f t="shared" si="78"/>
        <v/>
      </c>
      <c r="BP375" s="69" t="str">
        <f t="shared" si="79"/>
        <v/>
      </c>
      <c r="BQ375" s="69" t="str">
        <f t="shared" si="80"/>
        <v/>
      </c>
      <c r="BT375" s="69" t="str">
        <f t="shared" si="81"/>
        <v/>
      </c>
      <c r="CX375" s="39" t="str">
        <f t="shared" si="84"/>
        <v/>
      </c>
    </row>
    <row r="376" spans="1:102" ht="20.100000000000001" customHeight="1" x14ac:dyDescent="0.25">
      <c r="A376" s="85">
        <f>ROW()</f>
        <v>376</v>
      </c>
      <c r="B376" s="129" t="str">
        <f t="shared" si="82"/>
        <v/>
      </c>
      <c r="C376" s="129" t="str">
        <f t="shared" si="71"/>
        <v/>
      </c>
      <c r="D376" s="129" t="str">
        <f>IF(C376="","",COUNTIFS(C$11:C376,"&gt;0"))</f>
        <v/>
      </c>
      <c r="E376" s="53"/>
      <c r="F376" s="54"/>
      <c r="G376" s="54"/>
      <c r="H376" s="53"/>
      <c r="I376" s="168"/>
      <c r="J376" s="64"/>
      <c r="K376" s="261"/>
      <c r="L376" s="259">
        <v>0</v>
      </c>
      <c r="M376" s="171" t="str">
        <f>IFERROR(VLOOKUP(J376,Lists!J$4:K$725,2,FALSE),"")</f>
        <v/>
      </c>
      <c r="N376" s="66" t="str">
        <f>IFERROR(VLOOKUP(J376,Lists!J$4:L$725,3,FALSE),"")</f>
        <v/>
      </c>
      <c r="O376" s="67" t="str">
        <f t="shared" si="83"/>
        <v/>
      </c>
      <c r="P376" s="62"/>
      <c r="Q376" s="169"/>
      <c r="R376" s="89"/>
      <c r="S376" s="97"/>
      <c r="T376" s="53"/>
      <c r="U376" s="89"/>
      <c r="V376" s="98"/>
      <c r="W376" s="107"/>
      <c r="X376" s="81" t="str">
        <f>IFERROR(VLOOKUP(I376,Lists!A$4:B$11,2,FALSE),"")</f>
        <v/>
      </c>
      <c r="Y376" s="81" t="str">
        <f>IFERROR(VLOOKUP(#REF!,Lists!A$12:B$45,2,FALSE),"")</f>
        <v/>
      </c>
      <c r="Z376" s="85" t="str">
        <f t="shared" si="72"/>
        <v/>
      </c>
      <c r="AA376" s="95" t="str">
        <f t="shared" si="73"/>
        <v/>
      </c>
      <c r="AB376" s="95" t="str">
        <f>IF(L376&lt;&gt;0,IF(R376="Yes",IF(#REF!="","P",""),""),"")</f>
        <v/>
      </c>
      <c r="AC376" s="95" t="str">
        <f t="shared" si="74"/>
        <v/>
      </c>
      <c r="AD376" s="95" t="str">
        <f t="shared" si="75"/>
        <v/>
      </c>
      <c r="AE376" s="95" t="str">
        <f t="shared" si="76"/>
        <v/>
      </c>
      <c r="BN376" s="69" t="str">
        <f t="shared" si="77"/>
        <v/>
      </c>
      <c r="BO376" s="69" t="str">
        <f t="shared" si="78"/>
        <v/>
      </c>
      <c r="BP376" s="69" t="str">
        <f t="shared" si="79"/>
        <v/>
      </c>
      <c r="BQ376" s="69" t="str">
        <f t="shared" si="80"/>
        <v/>
      </c>
      <c r="BT376" s="69" t="str">
        <f t="shared" si="81"/>
        <v/>
      </c>
      <c r="CX376" s="39" t="str">
        <f t="shared" si="84"/>
        <v/>
      </c>
    </row>
    <row r="377" spans="1:102" ht="20.100000000000001" customHeight="1" x14ac:dyDescent="0.25">
      <c r="A377" s="85">
        <f>ROW()</f>
        <v>377</v>
      </c>
      <c r="B377" s="129" t="str">
        <f t="shared" si="82"/>
        <v/>
      </c>
      <c r="C377" s="129" t="str">
        <f t="shared" si="71"/>
        <v/>
      </c>
      <c r="D377" s="129" t="str">
        <f>IF(C377="","",COUNTIFS(C$11:C377,"&gt;0"))</f>
        <v/>
      </c>
      <c r="E377" s="53"/>
      <c r="F377" s="54"/>
      <c r="G377" s="54"/>
      <c r="H377" s="53"/>
      <c r="I377" s="168"/>
      <c r="J377" s="64"/>
      <c r="K377" s="261"/>
      <c r="L377" s="259">
        <v>0</v>
      </c>
      <c r="M377" s="171" t="str">
        <f>IFERROR(VLOOKUP(J377,Lists!J$4:K$725,2,FALSE),"")</f>
        <v/>
      </c>
      <c r="N377" s="66" t="str">
        <f>IFERROR(VLOOKUP(J377,Lists!J$4:L$725,3,FALSE),"")</f>
        <v/>
      </c>
      <c r="O377" s="67" t="str">
        <f t="shared" si="83"/>
        <v/>
      </c>
      <c r="P377" s="62"/>
      <c r="Q377" s="169"/>
      <c r="R377" s="89"/>
      <c r="S377" s="97"/>
      <c r="T377" s="53"/>
      <c r="U377" s="89"/>
      <c r="V377" s="98"/>
      <c r="W377" s="107"/>
      <c r="X377" s="81" t="str">
        <f>IFERROR(VLOOKUP(I377,Lists!A$4:B$11,2,FALSE),"")</f>
        <v/>
      </c>
      <c r="Y377" s="81" t="str">
        <f>IFERROR(VLOOKUP(#REF!,Lists!A$12:B$45,2,FALSE),"")</f>
        <v/>
      </c>
      <c r="Z377" s="85" t="str">
        <f t="shared" si="72"/>
        <v/>
      </c>
      <c r="AA377" s="95" t="str">
        <f t="shared" si="73"/>
        <v/>
      </c>
      <c r="AB377" s="95" t="str">
        <f>IF(L377&lt;&gt;0,IF(R377="Yes",IF(#REF!="","P",""),""),"")</f>
        <v/>
      </c>
      <c r="AC377" s="95" t="str">
        <f t="shared" si="74"/>
        <v/>
      </c>
      <c r="AD377" s="95" t="str">
        <f t="shared" si="75"/>
        <v/>
      </c>
      <c r="AE377" s="95" t="str">
        <f t="shared" si="76"/>
        <v/>
      </c>
      <c r="BN377" s="69" t="str">
        <f t="shared" si="77"/>
        <v/>
      </c>
      <c r="BO377" s="69" t="str">
        <f t="shared" si="78"/>
        <v/>
      </c>
      <c r="BP377" s="69" t="str">
        <f t="shared" si="79"/>
        <v/>
      </c>
      <c r="BQ377" s="69" t="str">
        <f t="shared" si="80"/>
        <v/>
      </c>
      <c r="BT377" s="69" t="str">
        <f t="shared" si="81"/>
        <v/>
      </c>
      <c r="CX377" s="39" t="str">
        <f t="shared" si="84"/>
        <v/>
      </c>
    </row>
    <row r="378" spans="1:102" ht="20.100000000000001" customHeight="1" x14ac:dyDescent="0.25">
      <c r="A378" s="85">
        <f>ROW()</f>
        <v>378</v>
      </c>
      <c r="B378" s="129" t="str">
        <f t="shared" si="82"/>
        <v/>
      </c>
      <c r="C378" s="129" t="str">
        <f t="shared" si="71"/>
        <v/>
      </c>
      <c r="D378" s="129" t="str">
        <f>IF(C378="","",COUNTIFS(C$11:C378,"&gt;0"))</f>
        <v/>
      </c>
      <c r="E378" s="53"/>
      <c r="F378" s="54"/>
      <c r="G378" s="54"/>
      <c r="H378" s="53"/>
      <c r="I378" s="168"/>
      <c r="J378" s="64"/>
      <c r="K378" s="261"/>
      <c r="L378" s="259">
        <v>0</v>
      </c>
      <c r="M378" s="171" t="str">
        <f>IFERROR(VLOOKUP(J378,Lists!J$4:K$725,2,FALSE),"")</f>
        <v/>
      </c>
      <c r="N378" s="66" t="str">
        <f>IFERROR(VLOOKUP(J378,Lists!J$4:L$725,3,FALSE),"")</f>
        <v/>
      </c>
      <c r="O378" s="67" t="str">
        <f t="shared" si="83"/>
        <v/>
      </c>
      <c r="P378" s="62"/>
      <c r="Q378" s="169"/>
      <c r="R378" s="89"/>
      <c r="S378" s="97"/>
      <c r="T378" s="53"/>
      <c r="U378" s="89"/>
      <c r="V378" s="98"/>
      <c r="W378" s="107"/>
      <c r="X378" s="81" t="str">
        <f>IFERROR(VLOOKUP(I378,Lists!A$4:B$11,2,FALSE),"")</f>
        <v/>
      </c>
      <c r="Y378" s="81" t="str">
        <f>IFERROR(VLOOKUP(#REF!,Lists!A$12:B$45,2,FALSE),"")</f>
        <v/>
      </c>
      <c r="Z378" s="85" t="str">
        <f t="shared" si="72"/>
        <v/>
      </c>
      <c r="AA378" s="95" t="str">
        <f t="shared" si="73"/>
        <v/>
      </c>
      <c r="AB378" s="95" t="str">
        <f>IF(L378&lt;&gt;0,IF(R378="Yes",IF(#REF!="","P",""),""),"")</f>
        <v/>
      </c>
      <c r="AC378" s="95" t="str">
        <f t="shared" si="74"/>
        <v/>
      </c>
      <c r="AD378" s="95" t="str">
        <f t="shared" si="75"/>
        <v/>
      </c>
      <c r="AE378" s="95" t="str">
        <f t="shared" si="76"/>
        <v/>
      </c>
      <c r="BN378" s="69" t="str">
        <f t="shared" si="77"/>
        <v/>
      </c>
      <c r="BO378" s="69" t="str">
        <f t="shared" si="78"/>
        <v/>
      </c>
      <c r="BP378" s="69" t="str">
        <f t="shared" si="79"/>
        <v/>
      </c>
      <c r="BQ378" s="69" t="str">
        <f t="shared" si="80"/>
        <v/>
      </c>
      <c r="BT378" s="69" t="str">
        <f t="shared" si="81"/>
        <v/>
      </c>
      <c r="CX378" s="39" t="str">
        <f t="shared" si="84"/>
        <v/>
      </c>
    </row>
    <row r="379" spans="1:102" ht="20.100000000000001" customHeight="1" x14ac:dyDescent="0.25">
      <c r="A379" s="85">
        <f>ROW()</f>
        <v>379</v>
      </c>
      <c r="B379" s="129" t="str">
        <f t="shared" si="82"/>
        <v/>
      </c>
      <c r="C379" s="129" t="str">
        <f t="shared" si="71"/>
        <v/>
      </c>
      <c r="D379" s="129" t="str">
        <f>IF(C379="","",COUNTIFS(C$11:C379,"&gt;0"))</f>
        <v/>
      </c>
      <c r="E379" s="53"/>
      <c r="F379" s="54"/>
      <c r="G379" s="54"/>
      <c r="H379" s="53"/>
      <c r="I379" s="168"/>
      <c r="J379" s="64"/>
      <c r="K379" s="261"/>
      <c r="L379" s="259">
        <v>0</v>
      </c>
      <c r="M379" s="171" t="str">
        <f>IFERROR(VLOOKUP(J379,Lists!J$4:K$725,2,FALSE),"")</f>
        <v/>
      </c>
      <c r="N379" s="66" t="str">
        <f>IFERROR(VLOOKUP(J379,Lists!J$4:L$725,3,FALSE),"")</f>
        <v/>
      </c>
      <c r="O379" s="67" t="str">
        <f t="shared" si="83"/>
        <v/>
      </c>
      <c r="P379" s="62"/>
      <c r="Q379" s="169"/>
      <c r="R379" s="89"/>
      <c r="S379" s="97"/>
      <c r="T379" s="53"/>
      <c r="U379" s="89"/>
      <c r="V379" s="98"/>
      <c r="W379" s="107"/>
      <c r="X379" s="81" t="str">
        <f>IFERROR(VLOOKUP(I379,Lists!A$4:B$11,2,FALSE),"")</f>
        <v/>
      </c>
      <c r="Y379" s="81" t="str">
        <f>IFERROR(VLOOKUP(#REF!,Lists!A$12:B$45,2,FALSE),"")</f>
        <v/>
      </c>
      <c r="Z379" s="85" t="str">
        <f t="shared" si="72"/>
        <v/>
      </c>
      <c r="AA379" s="95" t="str">
        <f t="shared" si="73"/>
        <v/>
      </c>
      <c r="AB379" s="95" t="str">
        <f>IF(L379&lt;&gt;0,IF(R379="Yes",IF(#REF!="","P",""),""),"")</f>
        <v/>
      </c>
      <c r="AC379" s="95" t="str">
        <f t="shared" si="74"/>
        <v/>
      </c>
      <c r="AD379" s="95" t="str">
        <f t="shared" si="75"/>
        <v/>
      </c>
      <c r="AE379" s="95" t="str">
        <f t="shared" si="76"/>
        <v/>
      </c>
      <c r="BN379" s="69" t="str">
        <f t="shared" si="77"/>
        <v/>
      </c>
      <c r="BO379" s="69" t="str">
        <f t="shared" si="78"/>
        <v/>
      </c>
      <c r="BP379" s="69" t="str">
        <f t="shared" si="79"/>
        <v/>
      </c>
      <c r="BQ379" s="69" t="str">
        <f t="shared" si="80"/>
        <v/>
      </c>
      <c r="BT379" s="69" t="str">
        <f t="shared" si="81"/>
        <v/>
      </c>
      <c r="CX379" s="39" t="str">
        <f t="shared" si="84"/>
        <v/>
      </c>
    </row>
    <row r="380" spans="1:102" ht="20.100000000000001" customHeight="1" x14ac:dyDescent="0.25">
      <c r="A380" s="85">
        <f>ROW()</f>
        <v>380</v>
      </c>
      <c r="B380" s="129" t="str">
        <f t="shared" si="82"/>
        <v/>
      </c>
      <c r="C380" s="129" t="str">
        <f t="shared" si="71"/>
        <v/>
      </c>
      <c r="D380" s="129" t="str">
        <f>IF(C380="","",COUNTIFS(C$11:C380,"&gt;0"))</f>
        <v/>
      </c>
      <c r="E380" s="53"/>
      <c r="F380" s="54"/>
      <c r="G380" s="54"/>
      <c r="H380" s="53"/>
      <c r="I380" s="168"/>
      <c r="J380" s="64"/>
      <c r="K380" s="261"/>
      <c r="L380" s="259">
        <v>0</v>
      </c>
      <c r="M380" s="171" t="str">
        <f>IFERROR(VLOOKUP(J380,Lists!J$4:K$725,2,FALSE),"")</f>
        <v/>
      </c>
      <c r="N380" s="66" t="str">
        <f>IFERROR(VLOOKUP(J380,Lists!J$4:L$725,3,FALSE),"")</f>
        <v/>
      </c>
      <c r="O380" s="67" t="str">
        <f t="shared" si="83"/>
        <v/>
      </c>
      <c r="P380" s="62"/>
      <c r="Q380" s="169"/>
      <c r="R380" s="89"/>
      <c r="S380" s="97"/>
      <c r="T380" s="53"/>
      <c r="U380" s="89"/>
      <c r="V380" s="98"/>
      <c r="W380" s="107"/>
      <c r="X380" s="81" t="str">
        <f>IFERROR(VLOOKUP(I380,Lists!A$4:B$11,2,FALSE),"")</f>
        <v/>
      </c>
      <c r="Y380" s="81" t="str">
        <f>IFERROR(VLOOKUP(#REF!,Lists!A$12:B$45,2,FALSE),"")</f>
        <v/>
      </c>
      <c r="Z380" s="85" t="str">
        <f t="shared" si="72"/>
        <v/>
      </c>
      <c r="AA380" s="95" t="str">
        <f t="shared" si="73"/>
        <v/>
      </c>
      <c r="AB380" s="95" t="str">
        <f>IF(L380&lt;&gt;0,IF(R380="Yes",IF(#REF!="","P",""),""),"")</f>
        <v/>
      </c>
      <c r="AC380" s="95" t="str">
        <f t="shared" si="74"/>
        <v/>
      </c>
      <c r="AD380" s="95" t="str">
        <f t="shared" si="75"/>
        <v/>
      </c>
      <c r="AE380" s="95" t="str">
        <f t="shared" si="76"/>
        <v/>
      </c>
      <c r="BN380" s="69" t="str">
        <f t="shared" si="77"/>
        <v/>
      </c>
      <c r="BO380" s="69" t="str">
        <f t="shared" si="78"/>
        <v/>
      </c>
      <c r="BP380" s="69" t="str">
        <f t="shared" si="79"/>
        <v/>
      </c>
      <c r="BQ380" s="69" t="str">
        <f t="shared" si="80"/>
        <v/>
      </c>
      <c r="BT380" s="69" t="str">
        <f t="shared" si="81"/>
        <v/>
      </c>
      <c r="CX380" s="39" t="str">
        <f t="shared" si="84"/>
        <v/>
      </c>
    </row>
    <row r="381" spans="1:102" ht="20.100000000000001" customHeight="1" x14ac:dyDescent="0.25">
      <c r="A381" s="85">
        <f>ROW()</f>
        <v>381</v>
      </c>
      <c r="B381" s="129" t="str">
        <f t="shared" si="82"/>
        <v/>
      </c>
      <c r="C381" s="129" t="str">
        <f t="shared" si="71"/>
        <v/>
      </c>
      <c r="D381" s="129" t="str">
        <f>IF(C381="","",COUNTIFS(C$11:C381,"&gt;0"))</f>
        <v/>
      </c>
      <c r="E381" s="53"/>
      <c r="F381" s="54"/>
      <c r="G381" s="54"/>
      <c r="H381" s="53"/>
      <c r="I381" s="168"/>
      <c r="J381" s="64"/>
      <c r="K381" s="261"/>
      <c r="L381" s="259">
        <v>0</v>
      </c>
      <c r="M381" s="171" t="str">
        <f>IFERROR(VLOOKUP(J381,Lists!J$4:K$725,2,FALSE),"")</f>
        <v/>
      </c>
      <c r="N381" s="66" t="str">
        <f>IFERROR(VLOOKUP(J381,Lists!J$4:L$725,3,FALSE),"")</f>
        <v/>
      </c>
      <c r="O381" s="67" t="str">
        <f t="shared" si="83"/>
        <v/>
      </c>
      <c r="P381" s="62"/>
      <c r="Q381" s="169"/>
      <c r="R381" s="89"/>
      <c r="S381" s="97"/>
      <c r="T381" s="53"/>
      <c r="U381" s="89"/>
      <c r="V381" s="98"/>
      <c r="W381" s="107"/>
      <c r="X381" s="81" t="str">
        <f>IFERROR(VLOOKUP(I381,Lists!A$4:B$11,2,FALSE),"")</f>
        <v/>
      </c>
      <c r="Y381" s="81" t="str">
        <f>IFERROR(VLOOKUP(#REF!,Lists!A$12:B$45,2,FALSE),"")</f>
        <v/>
      </c>
      <c r="Z381" s="85" t="str">
        <f t="shared" si="72"/>
        <v/>
      </c>
      <c r="AA381" s="95" t="str">
        <f t="shared" si="73"/>
        <v/>
      </c>
      <c r="AB381" s="95" t="str">
        <f>IF(L381&lt;&gt;0,IF(R381="Yes",IF(#REF!="","P",""),""),"")</f>
        <v/>
      </c>
      <c r="AC381" s="95" t="str">
        <f t="shared" si="74"/>
        <v/>
      </c>
      <c r="AD381" s="95" t="str">
        <f t="shared" si="75"/>
        <v/>
      </c>
      <c r="AE381" s="95" t="str">
        <f t="shared" si="76"/>
        <v/>
      </c>
      <c r="BN381" s="69" t="str">
        <f t="shared" si="77"/>
        <v/>
      </c>
      <c r="BO381" s="69" t="str">
        <f t="shared" si="78"/>
        <v/>
      </c>
      <c r="BP381" s="69" t="str">
        <f t="shared" si="79"/>
        <v/>
      </c>
      <c r="BQ381" s="69" t="str">
        <f t="shared" si="80"/>
        <v/>
      </c>
      <c r="BT381" s="69" t="str">
        <f t="shared" si="81"/>
        <v/>
      </c>
      <c r="CX381" s="39" t="str">
        <f t="shared" si="84"/>
        <v/>
      </c>
    </row>
    <row r="382" spans="1:102" ht="20.100000000000001" customHeight="1" x14ac:dyDescent="0.25">
      <c r="A382" s="85">
        <f>ROW()</f>
        <v>382</v>
      </c>
      <c r="B382" s="129" t="str">
        <f t="shared" si="82"/>
        <v/>
      </c>
      <c r="C382" s="129" t="str">
        <f t="shared" si="71"/>
        <v/>
      </c>
      <c r="D382" s="129" t="str">
        <f>IF(C382="","",COUNTIFS(C$11:C382,"&gt;0"))</f>
        <v/>
      </c>
      <c r="E382" s="53"/>
      <c r="F382" s="54"/>
      <c r="G382" s="54"/>
      <c r="H382" s="53"/>
      <c r="I382" s="168"/>
      <c r="J382" s="64"/>
      <c r="K382" s="261"/>
      <c r="L382" s="259">
        <v>0</v>
      </c>
      <c r="M382" s="171" t="str">
        <f>IFERROR(VLOOKUP(J382,Lists!J$4:K$725,2,FALSE),"")</f>
        <v/>
      </c>
      <c r="N382" s="66" t="str">
        <f>IFERROR(VLOOKUP(J382,Lists!J$4:L$725,3,FALSE),"")</f>
        <v/>
      </c>
      <c r="O382" s="67" t="str">
        <f t="shared" si="83"/>
        <v/>
      </c>
      <c r="P382" s="62"/>
      <c r="Q382" s="169"/>
      <c r="R382" s="89"/>
      <c r="S382" s="97"/>
      <c r="T382" s="53"/>
      <c r="U382" s="89"/>
      <c r="V382" s="98"/>
      <c r="W382" s="107"/>
      <c r="X382" s="81" t="str">
        <f>IFERROR(VLOOKUP(I382,Lists!A$4:B$11,2,FALSE),"")</f>
        <v/>
      </c>
      <c r="Y382" s="81" t="str">
        <f>IFERROR(VLOOKUP(#REF!,Lists!A$12:B$45,2,FALSE),"")</f>
        <v/>
      </c>
      <c r="Z382" s="85" t="str">
        <f t="shared" si="72"/>
        <v/>
      </c>
      <c r="AA382" s="95" t="str">
        <f t="shared" si="73"/>
        <v/>
      </c>
      <c r="AB382" s="95" t="str">
        <f>IF(L382&lt;&gt;0,IF(R382="Yes",IF(#REF!="","P",""),""),"")</f>
        <v/>
      </c>
      <c r="AC382" s="95" t="str">
        <f t="shared" si="74"/>
        <v/>
      </c>
      <c r="AD382" s="95" t="str">
        <f t="shared" si="75"/>
        <v/>
      </c>
      <c r="AE382" s="95" t="str">
        <f t="shared" si="76"/>
        <v/>
      </c>
      <c r="BN382" s="69" t="str">
        <f t="shared" si="77"/>
        <v/>
      </c>
      <c r="BO382" s="69" t="str">
        <f t="shared" si="78"/>
        <v/>
      </c>
      <c r="BP382" s="69" t="str">
        <f t="shared" si="79"/>
        <v/>
      </c>
      <c r="BQ382" s="69" t="str">
        <f t="shared" si="80"/>
        <v/>
      </c>
      <c r="BT382" s="69" t="str">
        <f t="shared" si="81"/>
        <v/>
      </c>
      <c r="CX382" s="39" t="str">
        <f t="shared" si="84"/>
        <v/>
      </c>
    </row>
    <row r="383" spans="1:102" ht="20.100000000000001" customHeight="1" x14ac:dyDescent="0.25">
      <c r="A383" s="85">
        <f>ROW()</f>
        <v>383</v>
      </c>
      <c r="B383" s="129" t="str">
        <f t="shared" si="82"/>
        <v/>
      </c>
      <c r="C383" s="129" t="str">
        <f t="shared" si="71"/>
        <v/>
      </c>
      <c r="D383" s="129" t="str">
        <f>IF(C383="","",COUNTIFS(C$11:C383,"&gt;0"))</f>
        <v/>
      </c>
      <c r="E383" s="53"/>
      <c r="F383" s="54"/>
      <c r="G383" s="54"/>
      <c r="H383" s="53"/>
      <c r="I383" s="168"/>
      <c r="J383" s="64"/>
      <c r="K383" s="261"/>
      <c r="L383" s="259">
        <v>0</v>
      </c>
      <c r="M383" s="171" t="str">
        <f>IFERROR(VLOOKUP(J383,Lists!J$4:K$725,2,FALSE),"")</f>
        <v/>
      </c>
      <c r="N383" s="66" t="str">
        <f>IFERROR(VLOOKUP(J383,Lists!J$4:L$725,3,FALSE),"")</f>
        <v/>
      </c>
      <c r="O383" s="67" t="str">
        <f t="shared" si="83"/>
        <v/>
      </c>
      <c r="P383" s="62"/>
      <c r="Q383" s="169"/>
      <c r="R383" s="89"/>
      <c r="S383" s="97"/>
      <c r="T383" s="53"/>
      <c r="U383" s="89"/>
      <c r="V383" s="98"/>
      <c r="W383" s="107"/>
      <c r="X383" s="81" t="str">
        <f>IFERROR(VLOOKUP(I383,Lists!A$4:B$11,2,FALSE),"")</f>
        <v/>
      </c>
      <c r="Y383" s="81" t="str">
        <f>IFERROR(VLOOKUP(#REF!,Lists!A$12:B$45,2,FALSE),"")</f>
        <v/>
      </c>
      <c r="Z383" s="85" t="str">
        <f t="shared" si="72"/>
        <v/>
      </c>
      <c r="AA383" s="95" t="str">
        <f t="shared" si="73"/>
        <v/>
      </c>
      <c r="AB383" s="95" t="str">
        <f>IF(L383&lt;&gt;0,IF(R383="Yes",IF(#REF!="","P",""),""),"")</f>
        <v/>
      </c>
      <c r="AC383" s="95" t="str">
        <f t="shared" si="74"/>
        <v/>
      </c>
      <c r="AD383" s="95" t="str">
        <f t="shared" si="75"/>
        <v/>
      </c>
      <c r="AE383" s="95" t="str">
        <f t="shared" si="76"/>
        <v/>
      </c>
      <c r="BN383" s="69" t="str">
        <f t="shared" si="77"/>
        <v/>
      </c>
      <c r="BO383" s="69" t="str">
        <f t="shared" si="78"/>
        <v/>
      </c>
      <c r="BP383" s="69" t="str">
        <f t="shared" si="79"/>
        <v/>
      </c>
      <c r="BQ383" s="69" t="str">
        <f t="shared" si="80"/>
        <v/>
      </c>
      <c r="BT383" s="69" t="str">
        <f t="shared" si="81"/>
        <v/>
      </c>
      <c r="CX383" s="39" t="str">
        <f t="shared" si="84"/>
        <v/>
      </c>
    </row>
    <row r="384" spans="1:102" ht="20.100000000000001" customHeight="1" x14ac:dyDescent="0.25">
      <c r="A384" s="85">
        <f>ROW()</f>
        <v>384</v>
      </c>
      <c r="B384" s="129" t="str">
        <f t="shared" si="82"/>
        <v/>
      </c>
      <c r="C384" s="129" t="str">
        <f t="shared" si="71"/>
        <v/>
      </c>
      <c r="D384" s="129" t="str">
        <f>IF(C384="","",COUNTIFS(C$11:C384,"&gt;0"))</f>
        <v/>
      </c>
      <c r="E384" s="53"/>
      <c r="F384" s="54"/>
      <c r="G384" s="54"/>
      <c r="H384" s="53"/>
      <c r="I384" s="168"/>
      <c r="J384" s="64"/>
      <c r="K384" s="261"/>
      <c r="L384" s="259">
        <v>0</v>
      </c>
      <c r="M384" s="171" t="str">
        <f>IFERROR(VLOOKUP(J384,Lists!J$4:K$725,2,FALSE),"")</f>
        <v/>
      </c>
      <c r="N384" s="66" t="str">
        <f>IFERROR(VLOOKUP(J384,Lists!J$4:L$725,3,FALSE),"")</f>
        <v/>
      </c>
      <c r="O384" s="67" t="str">
        <f t="shared" si="83"/>
        <v/>
      </c>
      <c r="P384" s="62"/>
      <c r="Q384" s="169"/>
      <c r="R384" s="89"/>
      <c r="S384" s="97"/>
      <c r="T384" s="53"/>
      <c r="U384" s="89"/>
      <c r="V384" s="98"/>
      <c r="W384" s="107"/>
      <c r="X384" s="81" t="str">
        <f>IFERROR(VLOOKUP(I384,Lists!A$4:B$11,2,FALSE),"")</f>
        <v/>
      </c>
      <c r="Y384" s="81" t="str">
        <f>IFERROR(VLOOKUP(#REF!,Lists!A$12:B$45,2,FALSE),"")</f>
        <v/>
      </c>
      <c r="Z384" s="85" t="str">
        <f t="shared" si="72"/>
        <v/>
      </c>
      <c r="AA384" s="95" t="str">
        <f t="shared" si="73"/>
        <v/>
      </c>
      <c r="AB384" s="95" t="str">
        <f>IF(L384&lt;&gt;0,IF(R384="Yes",IF(#REF!="","P",""),""),"")</f>
        <v/>
      </c>
      <c r="AC384" s="95" t="str">
        <f t="shared" si="74"/>
        <v/>
      </c>
      <c r="AD384" s="95" t="str">
        <f t="shared" si="75"/>
        <v/>
      </c>
      <c r="AE384" s="95" t="str">
        <f t="shared" si="76"/>
        <v/>
      </c>
      <c r="BN384" s="69" t="str">
        <f t="shared" si="77"/>
        <v/>
      </c>
      <c r="BO384" s="69" t="str">
        <f t="shared" si="78"/>
        <v/>
      </c>
      <c r="BP384" s="69" t="str">
        <f t="shared" si="79"/>
        <v/>
      </c>
      <c r="BQ384" s="69" t="str">
        <f t="shared" si="80"/>
        <v/>
      </c>
      <c r="BT384" s="69" t="str">
        <f t="shared" si="81"/>
        <v/>
      </c>
      <c r="CX384" s="39" t="str">
        <f t="shared" si="84"/>
        <v/>
      </c>
    </row>
    <row r="385" spans="1:102" ht="20.100000000000001" customHeight="1" x14ac:dyDescent="0.25">
      <c r="A385" s="85">
        <f>ROW()</f>
        <v>385</v>
      </c>
      <c r="B385" s="129" t="str">
        <f t="shared" si="82"/>
        <v/>
      </c>
      <c r="C385" s="129" t="str">
        <f t="shared" si="71"/>
        <v/>
      </c>
      <c r="D385" s="129" t="str">
        <f>IF(C385="","",COUNTIFS(C$11:C385,"&gt;0"))</f>
        <v/>
      </c>
      <c r="E385" s="53"/>
      <c r="F385" s="54"/>
      <c r="G385" s="54"/>
      <c r="H385" s="53"/>
      <c r="I385" s="168"/>
      <c r="J385" s="64"/>
      <c r="K385" s="261"/>
      <c r="L385" s="259">
        <v>0</v>
      </c>
      <c r="M385" s="171" t="str">
        <f>IFERROR(VLOOKUP(J385,Lists!J$4:K$725,2,FALSE),"")</f>
        <v/>
      </c>
      <c r="N385" s="66" t="str">
        <f>IFERROR(VLOOKUP(J385,Lists!J$4:L$725,3,FALSE),"")</f>
        <v/>
      </c>
      <c r="O385" s="67" t="str">
        <f t="shared" si="83"/>
        <v/>
      </c>
      <c r="P385" s="62"/>
      <c r="Q385" s="169"/>
      <c r="R385" s="89"/>
      <c r="S385" s="97"/>
      <c r="T385" s="53"/>
      <c r="U385" s="89"/>
      <c r="V385" s="98"/>
      <c r="W385" s="107"/>
      <c r="X385" s="81" t="str">
        <f>IFERROR(VLOOKUP(I385,Lists!A$4:B$11,2,FALSE),"")</f>
        <v/>
      </c>
      <c r="Y385" s="81" t="str">
        <f>IFERROR(VLOOKUP(#REF!,Lists!A$12:B$45,2,FALSE),"")</f>
        <v/>
      </c>
      <c r="Z385" s="85" t="str">
        <f t="shared" si="72"/>
        <v/>
      </c>
      <c r="AA385" s="95" t="str">
        <f t="shared" si="73"/>
        <v/>
      </c>
      <c r="AB385" s="95" t="str">
        <f>IF(L385&lt;&gt;0,IF(R385="Yes",IF(#REF!="","P",""),""),"")</f>
        <v/>
      </c>
      <c r="AC385" s="95" t="str">
        <f t="shared" si="74"/>
        <v/>
      </c>
      <c r="AD385" s="95" t="str">
        <f t="shared" si="75"/>
        <v/>
      </c>
      <c r="AE385" s="95" t="str">
        <f t="shared" si="76"/>
        <v/>
      </c>
      <c r="BN385" s="69" t="str">
        <f t="shared" si="77"/>
        <v/>
      </c>
      <c r="BO385" s="69" t="str">
        <f t="shared" si="78"/>
        <v/>
      </c>
      <c r="BP385" s="69" t="str">
        <f t="shared" si="79"/>
        <v/>
      </c>
      <c r="BQ385" s="69" t="str">
        <f t="shared" si="80"/>
        <v/>
      </c>
      <c r="BT385" s="69" t="str">
        <f t="shared" si="81"/>
        <v/>
      </c>
      <c r="CX385" s="39" t="str">
        <f t="shared" si="84"/>
        <v/>
      </c>
    </row>
    <row r="386" spans="1:102" ht="20.100000000000001" customHeight="1" x14ac:dyDescent="0.25">
      <c r="A386" s="85">
        <f>ROW()</f>
        <v>386</v>
      </c>
      <c r="B386" s="129" t="str">
        <f t="shared" si="82"/>
        <v/>
      </c>
      <c r="C386" s="129" t="str">
        <f t="shared" si="71"/>
        <v/>
      </c>
      <c r="D386" s="129" t="str">
        <f>IF(C386="","",COUNTIFS(C$11:C386,"&gt;0"))</f>
        <v/>
      </c>
      <c r="E386" s="53"/>
      <c r="F386" s="54"/>
      <c r="G386" s="54"/>
      <c r="H386" s="53"/>
      <c r="I386" s="168"/>
      <c r="J386" s="64"/>
      <c r="K386" s="261"/>
      <c r="L386" s="259">
        <v>0</v>
      </c>
      <c r="M386" s="171" t="str">
        <f>IFERROR(VLOOKUP(J386,Lists!J$4:K$725,2,FALSE),"")</f>
        <v/>
      </c>
      <c r="N386" s="66" t="str">
        <f>IFERROR(VLOOKUP(J386,Lists!J$4:L$725,3,FALSE),"")</f>
        <v/>
      </c>
      <c r="O386" s="67" t="str">
        <f t="shared" si="83"/>
        <v/>
      </c>
      <c r="P386" s="62"/>
      <c r="Q386" s="169"/>
      <c r="R386" s="89"/>
      <c r="S386" s="97"/>
      <c r="T386" s="53"/>
      <c r="U386" s="89"/>
      <c r="V386" s="98"/>
      <c r="W386" s="107"/>
      <c r="X386" s="81" t="str">
        <f>IFERROR(VLOOKUP(I386,Lists!A$4:B$11,2,FALSE),"")</f>
        <v/>
      </c>
      <c r="Y386" s="81" t="str">
        <f>IFERROR(VLOOKUP(#REF!,Lists!A$12:B$45,2,FALSE),"")</f>
        <v/>
      </c>
      <c r="Z386" s="85" t="str">
        <f t="shared" si="72"/>
        <v/>
      </c>
      <c r="AA386" s="95" t="str">
        <f t="shared" si="73"/>
        <v/>
      </c>
      <c r="AB386" s="95" t="str">
        <f>IF(L386&lt;&gt;0,IF(R386="Yes",IF(#REF!="","P",""),""),"")</f>
        <v/>
      </c>
      <c r="AC386" s="95" t="str">
        <f t="shared" si="74"/>
        <v/>
      </c>
      <c r="AD386" s="95" t="str">
        <f t="shared" si="75"/>
        <v/>
      </c>
      <c r="AE386" s="95" t="str">
        <f t="shared" si="76"/>
        <v/>
      </c>
      <c r="BN386" s="69" t="str">
        <f t="shared" si="77"/>
        <v/>
      </c>
      <c r="BO386" s="69" t="str">
        <f t="shared" si="78"/>
        <v/>
      </c>
      <c r="BP386" s="69" t="str">
        <f t="shared" si="79"/>
        <v/>
      </c>
      <c r="BQ386" s="69" t="str">
        <f t="shared" si="80"/>
        <v/>
      </c>
      <c r="BT386" s="69" t="str">
        <f t="shared" si="81"/>
        <v/>
      </c>
      <c r="CX386" s="39" t="str">
        <f t="shared" si="84"/>
        <v/>
      </c>
    </row>
    <row r="387" spans="1:102" ht="20.100000000000001" customHeight="1" x14ac:dyDescent="0.25">
      <c r="A387" s="85">
        <f>ROW()</f>
        <v>387</v>
      </c>
      <c r="B387" s="129" t="str">
        <f t="shared" si="82"/>
        <v/>
      </c>
      <c r="C387" s="129" t="str">
        <f t="shared" si="71"/>
        <v/>
      </c>
      <c r="D387" s="129" t="str">
        <f>IF(C387="","",COUNTIFS(C$11:C387,"&gt;0"))</f>
        <v/>
      </c>
      <c r="E387" s="53"/>
      <c r="F387" s="54"/>
      <c r="G387" s="54"/>
      <c r="H387" s="53"/>
      <c r="I387" s="168"/>
      <c r="J387" s="64"/>
      <c r="K387" s="261"/>
      <c r="L387" s="259">
        <v>0</v>
      </c>
      <c r="M387" s="171" t="str">
        <f>IFERROR(VLOOKUP(J387,Lists!J$4:K$725,2,FALSE),"")</f>
        <v/>
      </c>
      <c r="N387" s="66" t="str">
        <f>IFERROR(VLOOKUP(J387,Lists!J$4:L$725,3,FALSE),"")</f>
        <v/>
      </c>
      <c r="O387" s="67" t="str">
        <f t="shared" si="83"/>
        <v/>
      </c>
      <c r="P387" s="62"/>
      <c r="Q387" s="169"/>
      <c r="R387" s="89"/>
      <c r="S387" s="97"/>
      <c r="T387" s="53"/>
      <c r="U387" s="89"/>
      <c r="V387" s="98"/>
      <c r="W387" s="107"/>
      <c r="X387" s="81" t="str">
        <f>IFERROR(VLOOKUP(I387,Lists!A$4:B$11,2,FALSE),"")</f>
        <v/>
      </c>
      <c r="Y387" s="81" t="str">
        <f>IFERROR(VLOOKUP(#REF!,Lists!A$12:B$45,2,FALSE),"")</f>
        <v/>
      </c>
      <c r="Z387" s="85" t="str">
        <f t="shared" si="72"/>
        <v/>
      </c>
      <c r="AA387" s="95" t="str">
        <f t="shared" si="73"/>
        <v/>
      </c>
      <c r="AB387" s="95" t="str">
        <f>IF(L387&lt;&gt;0,IF(R387="Yes",IF(#REF!="","P",""),""),"")</f>
        <v/>
      </c>
      <c r="AC387" s="95" t="str">
        <f t="shared" si="74"/>
        <v/>
      </c>
      <c r="AD387" s="95" t="str">
        <f t="shared" si="75"/>
        <v/>
      </c>
      <c r="AE387" s="95" t="str">
        <f t="shared" si="76"/>
        <v/>
      </c>
      <c r="BN387" s="69" t="str">
        <f t="shared" si="77"/>
        <v/>
      </c>
      <c r="BO387" s="69" t="str">
        <f t="shared" si="78"/>
        <v/>
      </c>
      <c r="BP387" s="69" t="str">
        <f t="shared" si="79"/>
        <v/>
      </c>
      <c r="BQ387" s="69" t="str">
        <f t="shared" si="80"/>
        <v/>
      </c>
      <c r="BT387" s="69" t="str">
        <f t="shared" si="81"/>
        <v/>
      </c>
      <c r="CX387" s="39" t="str">
        <f t="shared" si="84"/>
        <v/>
      </c>
    </row>
    <row r="388" spans="1:102" ht="20.100000000000001" customHeight="1" x14ac:dyDescent="0.25">
      <c r="A388" s="85">
        <f>ROW()</f>
        <v>388</v>
      </c>
      <c r="B388" s="129" t="str">
        <f t="shared" si="82"/>
        <v/>
      </c>
      <c r="C388" s="129" t="str">
        <f t="shared" si="71"/>
        <v/>
      </c>
      <c r="D388" s="129" t="str">
        <f>IF(C388="","",COUNTIFS(C$11:C388,"&gt;0"))</f>
        <v/>
      </c>
      <c r="E388" s="53"/>
      <c r="F388" s="54"/>
      <c r="G388" s="54"/>
      <c r="H388" s="53"/>
      <c r="I388" s="168"/>
      <c r="J388" s="64"/>
      <c r="K388" s="261"/>
      <c r="L388" s="259">
        <v>0</v>
      </c>
      <c r="M388" s="171" t="str">
        <f>IFERROR(VLOOKUP(J388,Lists!J$4:K$725,2,FALSE),"")</f>
        <v/>
      </c>
      <c r="N388" s="66" t="str">
        <f>IFERROR(VLOOKUP(J388,Lists!J$4:L$725,3,FALSE),"")</f>
        <v/>
      </c>
      <c r="O388" s="67" t="str">
        <f t="shared" si="83"/>
        <v/>
      </c>
      <c r="P388" s="62"/>
      <c r="Q388" s="169"/>
      <c r="R388" s="89"/>
      <c r="S388" s="97"/>
      <c r="T388" s="53"/>
      <c r="U388" s="89"/>
      <c r="V388" s="98"/>
      <c r="W388" s="107"/>
      <c r="X388" s="81" t="str">
        <f>IFERROR(VLOOKUP(I388,Lists!A$4:B$11,2,FALSE),"")</f>
        <v/>
      </c>
      <c r="Y388" s="81" t="str">
        <f>IFERROR(VLOOKUP(#REF!,Lists!A$12:B$45,2,FALSE),"")</f>
        <v/>
      </c>
      <c r="Z388" s="85" t="str">
        <f t="shared" si="72"/>
        <v/>
      </c>
      <c r="AA388" s="95" t="str">
        <f t="shared" si="73"/>
        <v/>
      </c>
      <c r="AB388" s="95" t="str">
        <f>IF(L388&lt;&gt;0,IF(R388="Yes",IF(#REF!="","P",""),""),"")</f>
        <v/>
      </c>
      <c r="AC388" s="95" t="str">
        <f t="shared" si="74"/>
        <v/>
      </c>
      <c r="AD388" s="95" t="str">
        <f t="shared" si="75"/>
        <v/>
      </c>
      <c r="AE388" s="95" t="str">
        <f t="shared" si="76"/>
        <v/>
      </c>
      <c r="BN388" s="69" t="str">
        <f t="shared" si="77"/>
        <v/>
      </c>
      <c r="BO388" s="69" t="str">
        <f t="shared" si="78"/>
        <v/>
      </c>
      <c r="BP388" s="69" t="str">
        <f t="shared" si="79"/>
        <v/>
      </c>
      <c r="BQ388" s="69" t="str">
        <f t="shared" si="80"/>
        <v/>
      </c>
      <c r="BT388" s="69" t="str">
        <f t="shared" si="81"/>
        <v/>
      </c>
      <c r="CX388" s="39" t="str">
        <f t="shared" si="84"/>
        <v/>
      </c>
    </row>
    <row r="389" spans="1:102" ht="20.100000000000001" customHeight="1" x14ac:dyDescent="0.25">
      <c r="A389" s="85">
        <f>ROW()</f>
        <v>389</v>
      </c>
      <c r="B389" s="129" t="str">
        <f t="shared" si="82"/>
        <v/>
      </c>
      <c r="C389" s="129" t="str">
        <f t="shared" si="71"/>
        <v/>
      </c>
      <c r="D389" s="129" t="str">
        <f>IF(C389="","",COUNTIFS(C$11:C389,"&gt;0"))</f>
        <v/>
      </c>
      <c r="E389" s="53"/>
      <c r="F389" s="54"/>
      <c r="G389" s="54"/>
      <c r="H389" s="53"/>
      <c r="I389" s="168"/>
      <c r="J389" s="64"/>
      <c r="K389" s="261"/>
      <c r="L389" s="259">
        <v>0</v>
      </c>
      <c r="M389" s="171" t="str">
        <f>IFERROR(VLOOKUP(J389,Lists!J$4:K$725,2,FALSE),"")</f>
        <v/>
      </c>
      <c r="N389" s="66" t="str">
        <f>IFERROR(VLOOKUP(J389,Lists!J$4:L$725,3,FALSE),"")</f>
        <v/>
      </c>
      <c r="O389" s="67" t="str">
        <f t="shared" si="83"/>
        <v/>
      </c>
      <c r="P389" s="62"/>
      <c r="Q389" s="169"/>
      <c r="R389" s="89"/>
      <c r="S389" s="97"/>
      <c r="T389" s="53"/>
      <c r="U389" s="89"/>
      <c r="V389" s="98"/>
      <c r="W389" s="107"/>
      <c r="X389" s="81" t="str">
        <f>IFERROR(VLOOKUP(I389,Lists!A$4:B$11,2,FALSE),"")</f>
        <v/>
      </c>
      <c r="Y389" s="81" t="str">
        <f>IFERROR(VLOOKUP(#REF!,Lists!A$12:B$45,2,FALSE),"")</f>
        <v/>
      </c>
      <c r="Z389" s="85" t="str">
        <f t="shared" si="72"/>
        <v/>
      </c>
      <c r="AA389" s="95" t="str">
        <f t="shared" si="73"/>
        <v/>
      </c>
      <c r="AB389" s="95" t="str">
        <f>IF(L389&lt;&gt;0,IF(R389="Yes",IF(#REF!="","P",""),""),"")</f>
        <v/>
      </c>
      <c r="AC389" s="95" t="str">
        <f t="shared" si="74"/>
        <v/>
      </c>
      <c r="AD389" s="95" t="str">
        <f t="shared" si="75"/>
        <v/>
      </c>
      <c r="AE389" s="95" t="str">
        <f t="shared" si="76"/>
        <v/>
      </c>
      <c r="BN389" s="69" t="str">
        <f t="shared" si="77"/>
        <v/>
      </c>
      <c r="BO389" s="69" t="str">
        <f t="shared" si="78"/>
        <v/>
      </c>
      <c r="BP389" s="69" t="str">
        <f t="shared" si="79"/>
        <v/>
      </c>
      <c r="BQ389" s="69" t="str">
        <f t="shared" si="80"/>
        <v/>
      </c>
      <c r="BT389" s="69" t="str">
        <f t="shared" si="81"/>
        <v/>
      </c>
      <c r="CX389" s="39" t="str">
        <f t="shared" si="84"/>
        <v/>
      </c>
    </row>
    <row r="390" spans="1:102" ht="20.100000000000001" customHeight="1" x14ac:dyDescent="0.25">
      <c r="A390" s="85">
        <f>ROW()</f>
        <v>390</v>
      </c>
      <c r="B390" s="129" t="str">
        <f t="shared" si="82"/>
        <v/>
      </c>
      <c r="C390" s="129" t="str">
        <f t="shared" si="71"/>
        <v/>
      </c>
      <c r="D390" s="129" t="str">
        <f>IF(C390="","",COUNTIFS(C$11:C390,"&gt;0"))</f>
        <v/>
      </c>
      <c r="E390" s="53"/>
      <c r="F390" s="54"/>
      <c r="G390" s="54"/>
      <c r="H390" s="53"/>
      <c r="I390" s="168"/>
      <c r="J390" s="64"/>
      <c r="K390" s="261"/>
      <c r="L390" s="259">
        <v>0</v>
      </c>
      <c r="M390" s="171" t="str">
        <f>IFERROR(VLOOKUP(J390,Lists!J$4:K$725,2,FALSE),"")</f>
        <v/>
      </c>
      <c r="N390" s="66" t="str">
        <f>IFERROR(VLOOKUP(J390,Lists!J$4:L$725,3,FALSE),"")</f>
        <v/>
      </c>
      <c r="O390" s="67" t="str">
        <f t="shared" si="83"/>
        <v/>
      </c>
      <c r="P390" s="62"/>
      <c r="Q390" s="169"/>
      <c r="R390" s="89"/>
      <c r="S390" s="97"/>
      <c r="T390" s="53"/>
      <c r="U390" s="89"/>
      <c r="V390" s="98"/>
      <c r="W390" s="107"/>
      <c r="X390" s="81" t="str">
        <f>IFERROR(VLOOKUP(I390,Lists!A$4:B$11,2,FALSE),"")</f>
        <v/>
      </c>
      <c r="Y390" s="81" t="str">
        <f>IFERROR(VLOOKUP(#REF!,Lists!A$12:B$45,2,FALSE),"")</f>
        <v/>
      </c>
      <c r="Z390" s="85" t="str">
        <f t="shared" si="72"/>
        <v/>
      </c>
      <c r="AA390" s="95" t="str">
        <f t="shared" si="73"/>
        <v/>
      </c>
      <c r="AB390" s="95" t="str">
        <f>IF(L390&lt;&gt;0,IF(R390="Yes",IF(#REF!="","P",""),""),"")</f>
        <v/>
      </c>
      <c r="AC390" s="95" t="str">
        <f t="shared" si="74"/>
        <v/>
      </c>
      <c r="AD390" s="95" t="str">
        <f t="shared" si="75"/>
        <v/>
      </c>
      <c r="AE390" s="95" t="str">
        <f t="shared" si="76"/>
        <v/>
      </c>
      <c r="BN390" s="69" t="str">
        <f t="shared" si="77"/>
        <v/>
      </c>
      <c r="BO390" s="69" t="str">
        <f t="shared" si="78"/>
        <v/>
      </c>
      <c r="BP390" s="69" t="str">
        <f t="shared" si="79"/>
        <v/>
      </c>
      <c r="BQ390" s="69" t="str">
        <f t="shared" si="80"/>
        <v/>
      </c>
      <c r="BT390" s="69" t="str">
        <f t="shared" si="81"/>
        <v/>
      </c>
      <c r="CX390" s="39" t="str">
        <f t="shared" si="84"/>
        <v/>
      </c>
    </row>
    <row r="391" spans="1:102" ht="20.100000000000001" customHeight="1" x14ac:dyDescent="0.25">
      <c r="A391" s="85">
        <f>ROW()</f>
        <v>391</v>
      </c>
      <c r="B391" s="129" t="str">
        <f t="shared" si="82"/>
        <v/>
      </c>
      <c r="C391" s="129" t="str">
        <f t="shared" si="71"/>
        <v/>
      </c>
      <c r="D391" s="129" t="str">
        <f>IF(C391="","",COUNTIFS(C$11:C391,"&gt;0"))</f>
        <v/>
      </c>
      <c r="E391" s="53"/>
      <c r="F391" s="54"/>
      <c r="G391" s="54"/>
      <c r="H391" s="53"/>
      <c r="I391" s="168"/>
      <c r="J391" s="64"/>
      <c r="K391" s="261"/>
      <c r="L391" s="259">
        <v>0</v>
      </c>
      <c r="M391" s="171" t="str">
        <f>IFERROR(VLOOKUP(J391,Lists!J$4:K$725,2,FALSE),"")</f>
        <v/>
      </c>
      <c r="N391" s="66" t="str">
        <f>IFERROR(VLOOKUP(J391,Lists!J$4:L$725,3,FALSE),"")</f>
        <v/>
      </c>
      <c r="O391" s="67" t="str">
        <f t="shared" si="83"/>
        <v/>
      </c>
      <c r="P391" s="62"/>
      <c r="Q391" s="169"/>
      <c r="R391" s="89"/>
      <c r="S391" s="97"/>
      <c r="T391" s="53"/>
      <c r="U391" s="89"/>
      <c r="V391" s="98"/>
      <c r="W391" s="107"/>
      <c r="X391" s="81" t="str">
        <f>IFERROR(VLOOKUP(I391,Lists!A$4:B$11,2,FALSE),"")</f>
        <v/>
      </c>
      <c r="Y391" s="81" t="str">
        <f>IFERROR(VLOOKUP(#REF!,Lists!A$12:B$45,2,FALSE),"")</f>
        <v/>
      </c>
      <c r="Z391" s="85" t="str">
        <f t="shared" si="72"/>
        <v/>
      </c>
      <c r="AA391" s="95" t="str">
        <f t="shared" si="73"/>
        <v/>
      </c>
      <c r="AB391" s="95" t="str">
        <f>IF(L391&lt;&gt;0,IF(R391="Yes",IF(#REF!="","P",""),""),"")</f>
        <v/>
      </c>
      <c r="AC391" s="95" t="str">
        <f t="shared" si="74"/>
        <v/>
      </c>
      <c r="AD391" s="95" t="str">
        <f t="shared" si="75"/>
        <v/>
      </c>
      <c r="AE391" s="95" t="str">
        <f t="shared" si="76"/>
        <v/>
      </c>
      <c r="BN391" s="69" t="str">
        <f t="shared" si="77"/>
        <v/>
      </c>
      <c r="BO391" s="69" t="str">
        <f t="shared" si="78"/>
        <v/>
      </c>
      <c r="BP391" s="69" t="str">
        <f t="shared" si="79"/>
        <v/>
      </c>
      <c r="BQ391" s="69" t="str">
        <f t="shared" si="80"/>
        <v/>
      </c>
      <c r="BT391" s="69" t="str">
        <f t="shared" si="81"/>
        <v/>
      </c>
      <c r="CX391" s="39" t="str">
        <f t="shared" si="84"/>
        <v/>
      </c>
    </row>
    <row r="392" spans="1:102" ht="20.100000000000001" customHeight="1" x14ac:dyDescent="0.25">
      <c r="A392" s="85">
        <f>ROW()</f>
        <v>392</v>
      </c>
      <c r="B392" s="129" t="str">
        <f t="shared" si="82"/>
        <v/>
      </c>
      <c r="C392" s="129" t="str">
        <f t="shared" si="71"/>
        <v/>
      </c>
      <c r="D392" s="129" t="str">
        <f>IF(C392="","",COUNTIFS(C$11:C392,"&gt;0"))</f>
        <v/>
      </c>
      <c r="E392" s="53"/>
      <c r="F392" s="54"/>
      <c r="G392" s="54"/>
      <c r="H392" s="53"/>
      <c r="I392" s="168"/>
      <c r="J392" s="64"/>
      <c r="K392" s="261"/>
      <c r="L392" s="259">
        <v>0</v>
      </c>
      <c r="M392" s="171" t="str">
        <f>IFERROR(VLOOKUP(J392,Lists!J$4:K$725,2,FALSE),"")</f>
        <v/>
      </c>
      <c r="N392" s="66" t="str">
        <f>IFERROR(VLOOKUP(J392,Lists!J$4:L$725,3,FALSE),"")</f>
        <v/>
      </c>
      <c r="O392" s="67" t="str">
        <f t="shared" si="83"/>
        <v/>
      </c>
      <c r="P392" s="62"/>
      <c r="Q392" s="169"/>
      <c r="R392" s="89"/>
      <c r="S392" s="97"/>
      <c r="T392" s="53"/>
      <c r="U392" s="89"/>
      <c r="V392" s="98"/>
      <c r="W392" s="107"/>
      <c r="X392" s="81" t="str">
        <f>IFERROR(VLOOKUP(I392,Lists!A$4:B$11,2,FALSE),"")</f>
        <v/>
      </c>
      <c r="Y392" s="81" t="str">
        <f>IFERROR(VLOOKUP(#REF!,Lists!A$12:B$45,2,FALSE),"")</f>
        <v/>
      </c>
      <c r="Z392" s="85" t="str">
        <f t="shared" si="72"/>
        <v/>
      </c>
      <c r="AA392" s="95" t="str">
        <f t="shared" si="73"/>
        <v/>
      </c>
      <c r="AB392" s="95" t="str">
        <f>IF(L392&lt;&gt;0,IF(R392="Yes",IF(#REF!="","P",""),""),"")</f>
        <v/>
      </c>
      <c r="AC392" s="95" t="str">
        <f t="shared" si="74"/>
        <v/>
      </c>
      <c r="AD392" s="95" t="str">
        <f t="shared" si="75"/>
        <v/>
      </c>
      <c r="AE392" s="95" t="str">
        <f t="shared" si="76"/>
        <v/>
      </c>
      <c r="BN392" s="69" t="str">
        <f t="shared" si="77"/>
        <v/>
      </c>
      <c r="BO392" s="69" t="str">
        <f t="shared" si="78"/>
        <v/>
      </c>
      <c r="BP392" s="69" t="str">
        <f t="shared" si="79"/>
        <v/>
      </c>
      <c r="BQ392" s="69" t="str">
        <f t="shared" si="80"/>
        <v/>
      </c>
      <c r="BT392" s="69" t="str">
        <f t="shared" si="81"/>
        <v/>
      </c>
      <c r="CX392" s="39" t="str">
        <f t="shared" si="84"/>
        <v/>
      </c>
    </row>
    <row r="393" spans="1:102" ht="20.100000000000001" customHeight="1" x14ac:dyDescent="0.25">
      <c r="A393" s="85">
        <f>ROW()</f>
        <v>393</v>
      </c>
      <c r="B393" s="129" t="str">
        <f t="shared" si="82"/>
        <v/>
      </c>
      <c r="C393" s="129" t="str">
        <f t="shared" si="71"/>
        <v/>
      </c>
      <c r="D393" s="129" t="str">
        <f>IF(C393="","",COUNTIFS(C$11:C393,"&gt;0"))</f>
        <v/>
      </c>
      <c r="E393" s="53"/>
      <c r="F393" s="54"/>
      <c r="G393" s="54"/>
      <c r="H393" s="53"/>
      <c r="I393" s="168"/>
      <c r="J393" s="64"/>
      <c r="K393" s="261"/>
      <c r="L393" s="259">
        <v>0</v>
      </c>
      <c r="M393" s="171" t="str">
        <f>IFERROR(VLOOKUP(J393,Lists!J$4:K$725,2,FALSE),"")</f>
        <v/>
      </c>
      <c r="N393" s="66" t="str">
        <f>IFERROR(VLOOKUP(J393,Lists!J$4:L$725,3,FALSE),"")</f>
        <v/>
      </c>
      <c r="O393" s="67" t="str">
        <f t="shared" si="83"/>
        <v/>
      </c>
      <c r="P393" s="62"/>
      <c r="Q393" s="169"/>
      <c r="R393" s="89"/>
      <c r="S393" s="97"/>
      <c r="T393" s="53"/>
      <c r="U393" s="89"/>
      <c r="V393" s="98"/>
      <c r="W393" s="107"/>
      <c r="X393" s="81" t="str">
        <f>IFERROR(VLOOKUP(I393,Lists!A$4:B$11,2,FALSE),"")</f>
        <v/>
      </c>
      <c r="Y393" s="81" t="str">
        <f>IFERROR(VLOOKUP(#REF!,Lists!A$12:B$45,2,FALSE),"")</f>
        <v/>
      </c>
      <c r="Z393" s="85" t="str">
        <f t="shared" si="72"/>
        <v/>
      </c>
      <c r="AA393" s="95" t="str">
        <f t="shared" si="73"/>
        <v/>
      </c>
      <c r="AB393" s="95" t="str">
        <f>IF(L393&lt;&gt;0,IF(R393="Yes",IF(#REF!="","P",""),""),"")</f>
        <v/>
      </c>
      <c r="AC393" s="95" t="str">
        <f t="shared" si="74"/>
        <v/>
      </c>
      <c r="AD393" s="95" t="str">
        <f t="shared" si="75"/>
        <v/>
      </c>
      <c r="AE393" s="95" t="str">
        <f t="shared" si="76"/>
        <v/>
      </c>
      <c r="BN393" s="69" t="str">
        <f t="shared" si="77"/>
        <v/>
      </c>
      <c r="BO393" s="69" t="str">
        <f t="shared" si="78"/>
        <v/>
      </c>
      <c r="BP393" s="69" t="str">
        <f t="shared" si="79"/>
        <v/>
      </c>
      <c r="BQ393" s="69" t="str">
        <f t="shared" si="80"/>
        <v/>
      </c>
      <c r="BT393" s="69" t="str">
        <f t="shared" si="81"/>
        <v/>
      </c>
      <c r="CX393" s="39" t="str">
        <f t="shared" si="84"/>
        <v/>
      </c>
    </row>
    <row r="394" spans="1:102" ht="20.100000000000001" customHeight="1" x14ac:dyDescent="0.25">
      <c r="A394" s="85">
        <f>ROW()</f>
        <v>394</v>
      </c>
      <c r="B394" s="129" t="str">
        <f t="shared" si="82"/>
        <v/>
      </c>
      <c r="C394" s="129" t="str">
        <f t="shared" si="71"/>
        <v/>
      </c>
      <c r="D394" s="129" t="str">
        <f>IF(C394="","",COUNTIFS(C$11:C394,"&gt;0"))</f>
        <v/>
      </c>
      <c r="E394" s="53"/>
      <c r="F394" s="54"/>
      <c r="G394" s="54"/>
      <c r="H394" s="53"/>
      <c r="I394" s="168"/>
      <c r="J394" s="64"/>
      <c r="K394" s="261"/>
      <c r="L394" s="259">
        <v>0</v>
      </c>
      <c r="M394" s="171" t="str">
        <f>IFERROR(VLOOKUP(J394,Lists!J$4:K$725,2,FALSE),"")</f>
        <v/>
      </c>
      <c r="N394" s="66" t="str">
        <f>IFERROR(VLOOKUP(J394,Lists!J$4:L$725,3,FALSE),"")</f>
        <v/>
      </c>
      <c r="O394" s="67" t="str">
        <f t="shared" si="83"/>
        <v/>
      </c>
      <c r="P394" s="62"/>
      <c r="Q394" s="169"/>
      <c r="R394" s="89"/>
      <c r="S394" s="97"/>
      <c r="T394" s="53"/>
      <c r="U394" s="89"/>
      <c r="V394" s="98"/>
      <c r="W394" s="107"/>
      <c r="X394" s="81" t="str">
        <f>IFERROR(VLOOKUP(I394,Lists!A$4:B$11,2,FALSE),"")</f>
        <v/>
      </c>
      <c r="Y394" s="81" t="str">
        <f>IFERROR(VLOOKUP(#REF!,Lists!A$12:B$45,2,FALSE),"")</f>
        <v/>
      </c>
      <c r="Z394" s="85" t="str">
        <f t="shared" si="72"/>
        <v/>
      </c>
      <c r="AA394" s="95" t="str">
        <f t="shared" si="73"/>
        <v/>
      </c>
      <c r="AB394" s="95" t="str">
        <f>IF(L394&lt;&gt;0,IF(R394="Yes",IF(#REF!="","P",""),""),"")</f>
        <v/>
      </c>
      <c r="AC394" s="95" t="str">
        <f t="shared" si="74"/>
        <v/>
      </c>
      <c r="AD394" s="95" t="str">
        <f t="shared" si="75"/>
        <v/>
      </c>
      <c r="AE394" s="95" t="str">
        <f t="shared" si="76"/>
        <v/>
      </c>
      <c r="BN394" s="69" t="str">
        <f t="shared" si="77"/>
        <v/>
      </c>
      <c r="BO394" s="69" t="str">
        <f t="shared" si="78"/>
        <v/>
      </c>
      <c r="BP394" s="69" t="str">
        <f t="shared" si="79"/>
        <v/>
      </c>
      <c r="BQ394" s="69" t="str">
        <f t="shared" si="80"/>
        <v/>
      </c>
      <c r="BT394" s="69" t="str">
        <f t="shared" si="81"/>
        <v/>
      </c>
      <c r="CX394" s="39" t="str">
        <f t="shared" si="84"/>
        <v/>
      </c>
    </row>
    <row r="395" spans="1:102" ht="20.100000000000001" customHeight="1" x14ac:dyDescent="0.25">
      <c r="A395" s="85">
        <f>ROW()</f>
        <v>395</v>
      </c>
      <c r="B395" s="129" t="str">
        <f t="shared" si="82"/>
        <v/>
      </c>
      <c r="C395" s="129" t="str">
        <f t="shared" ref="C395:C458" si="85">IF(R395="Yes",B395,"")</f>
        <v/>
      </c>
      <c r="D395" s="129" t="str">
        <f>IF(C395="","",COUNTIFS(C$11:C395,"&gt;0"))</f>
        <v/>
      </c>
      <c r="E395" s="53"/>
      <c r="F395" s="54"/>
      <c r="G395" s="54"/>
      <c r="H395" s="53"/>
      <c r="I395" s="168"/>
      <c r="J395" s="64"/>
      <c r="K395" s="261"/>
      <c r="L395" s="259">
        <v>0</v>
      </c>
      <c r="M395" s="171" t="str">
        <f>IFERROR(VLOOKUP(J395,Lists!J$4:K$725,2,FALSE),"")</f>
        <v/>
      </c>
      <c r="N395" s="66" t="str">
        <f>IFERROR(VLOOKUP(J395,Lists!J$4:L$725,3,FALSE),"")</f>
        <v/>
      </c>
      <c r="O395" s="67" t="str">
        <f t="shared" si="83"/>
        <v/>
      </c>
      <c r="P395" s="62"/>
      <c r="Q395" s="169"/>
      <c r="R395" s="89"/>
      <c r="S395" s="97"/>
      <c r="T395" s="53"/>
      <c r="U395" s="89"/>
      <c r="V395" s="98"/>
      <c r="W395" s="107"/>
      <c r="X395" s="81" t="str">
        <f>IFERROR(VLOOKUP(I395,Lists!A$4:B$11,2,FALSE),"")</f>
        <v/>
      </c>
      <c r="Y395" s="81" t="str">
        <f>IFERROR(VLOOKUP(#REF!,Lists!A$12:B$45,2,FALSE),"")</f>
        <v/>
      </c>
      <c r="Z395" s="85" t="str">
        <f t="shared" ref="Z395:Z458" si="86">IF(L395&lt;&gt;0,IF(P395="","P",""),"")</f>
        <v/>
      </c>
      <c r="AA395" s="95" t="str">
        <f t="shared" ref="AA395:AA458" si="87">IF(L395&lt;&gt;0,IF(P395&lt;&gt;0,IF(R395="","P",""),"P"),"")</f>
        <v/>
      </c>
      <c r="AB395" s="95" t="str">
        <f>IF(L395&lt;&gt;0,IF(R395="Yes",IF(#REF!="","P",""),""),"")</f>
        <v/>
      </c>
      <c r="AC395" s="95" t="str">
        <f t="shared" ref="AC395:AC458" si="88">IF(L395&lt;&gt;0,IF(R395="Yes",IF(S395="","P",""),""),"")</f>
        <v/>
      </c>
      <c r="AD395" s="95" t="str">
        <f t="shared" ref="AD395:AD458" si="89">IF(L395&lt;&gt;0,IF(R395="Yes",IF(U395="","P",""),""),"")</f>
        <v/>
      </c>
      <c r="AE395" s="95" t="str">
        <f t="shared" ref="AE395:AE458" si="90">IF(L395&lt;&gt;0,IF(S395="No - Never began",IF(T395="","P",""),""),"")</f>
        <v/>
      </c>
      <c r="BN395" s="69" t="str">
        <f t="shared" ref="BN395:BN458" si="91">IF($P395&gt;0,IF(E395="","P",""),"")</f>
        <v/>
      </c>
      <c r="BO395" s="69" t="str">
        <f t="shared" ref="BO395:BO458" si="92">IF($P395&gt;0,IF(F395="","P",""),"")</f>
        <v/>
      </c>
      <c r="BP395" s="69" t="str">
        <f t="shared" ref="BP395:BP458" si="93">IF($P395&gt;0,IF(G395="","P",""),"")</f>
        <v/>
      </c>
      <c r="BQ395" s="69" t="str">
        <f t="shared" ref="BQ395:BQ458" si="94">IF($P395&gt;0,IF(H395="","P",""),"")</f>
        <v/>
      </c>
      <c r="BT395" s="69" t="str">
        <f t="shared" ref="BT395:BT458" si="95">IF($P395&gt;0,IF(L395=0,"P",""),"")</f>
        <v/>
      </c>
      <c r="CX395" s="39" t="str">
        <f t="shared" si="84"/>
        <v/>
      </c>
    </row>
    <row r="396" spans="1:102" ht="20.100000000000001" customHeight="1" x14ac:dyDescent="0.25">
      <c r="A396" s="85">
        <f>ROW()</f>
        <v>396</v>
      </c>
      <c r="B396" s="129" t="str">
        <f t="shared" ref="B396:B459" si="96">IF(H396&gt;0,IF(H396&amp;J396=H395&amp;J395,B395,B395+1),"")</f>
        <v/>
      </c>
      <c r="C396" s="129" t="str">
        <f t="shared" si="85"/>
        <v/>
      </c>
      <c r="D396" s="129" t="str">
        <f>IF(C396="","",COUNTIFS(C$11:C396,"&gt;0"))</f>
        <v/>
      </c>
      <c r="E396" s="53"/>
      <c r="F396" s="54"/>
      <c r="G396" s="54"/>
      <c r="H396" s="53"/>
      <c r="I396" s="168"/>
      <c r="J396" s="64"/>
      <c r="K396" s="261"/>
      <c r="L396" s="259">
        <v>0</v>
      </c>
      <c r="M396" s="171" t="str">
        <f>IFERROR(VLOOKUP(J396,Lists!J$4:K$725,2,FALSE),"")</f>
        <v/>
      </c>
      <c r="N396" s="66" t="str">
        <f>IFERROR(VLOOKUP(J396,Lists!J$4:L$725,3,FALSE),"")</f>
        <v/>
      </c>
      <c r="O396" s="67" t="str">
        <f t="shared" ref="O396:O459" si="97">IF(L396&gt;0,L396*M396,"")</f>
        <v/>
      </c>
      <c r="P396" s="62"/>
      <c r="Q396" s="169"/>
      <c r="R396" s="89"/>
      <c r="S396" s="97"/>
      <c r="T396" s="53"/>
      <c r="U396" s="89"/>
      <c r="V396" s="98"/>
      <c r="W396" s="107"/>
      <c r="X396" s="81" t="str">
        <f>IFERROR(VLOOKUP(I396,Lists!A$4:B$11,2,FALSE),"")</f>
        <v/>
      </c>
      <c r="Y396" s="81" t="str">
        <f>IFERROR(VLOOKUP(#REF!,Lists!A$12:B$45,2,FALSE),"")</f>
        <v/>
      </c>
      <c r="Z396" s="85" t="str">
        <f t="shared" si="86"/>
        <v/>
      </c>
      <c r="AA396" s="95" t="str">
        <f t="shared" si="87"/>
        <v/>
      </c>
      <c r="AB396" s="95" t="str">
        <f>IF(L396&lt;&gt;0,IF(R396="Yes",IF(#REF!="","P",""),""),"")</f>
        <v/>
      </c>
      <c r="AC396" s="95" t="str">
        <f t="shared" si="88"/>
        <v/>
      </c>
      <c r="AD396" s="95" t="str">
        <f t="shared" si="89"/>
        <v/>
      </c>
      <c r="AE396" s="95" t="str">
        <f t="shared" si="90"/>
        <v/>
      </c>
      <c r="BN396" s="69" t="str">
        <f t="shared" si="91"/>
        <v/>
      </c>
      <c r="BO396" s="69" t="str">
        <f t="shared" si="92"/>
        <v/>
      </c>
      <c r="BP396" s="69" t="str">
        <f t="shared" si="93"/>
        <v/>
      </c>
      <c r="BQ396" s="69" t="str">
        <f t="shared" si="94"/>
        <v/>
      </c>
      <c r="BT396" s="69" t="str">
        <f t="shared" si="95"/>
        <v/>
      </c>
      <c r="CX396" s="39" t="str">
        <f t="shared" ref="CX396:CX459" si="98">IF(L396&lt;&gt;0,IF(P396="","P",""),"")</f>
        <v/>
      </c>
    </row>
    <row r="397" spans="1:102" ht="20.100000000000001" customHeight="1" x14ac:dyDescent="0.25">
      <c r="A397" s="85">
        <f>ROW()</f>
        <v>397</v>
      </c>
      <c r="B397" s="129" t="str">
        <f t="shared" si="96"/>
        <v/>
      </c>
      <c r="C397" s="129" t="str">
        <f t="shared" si="85"/>
        <v/>
      </c>
      <c r="D397" s="129" t="str">
        <f>IF(C397="","",COUNTIFS(C$11:C397,"&gt;0"))</f>
        <v/>
      </c>
      <c r="E397" s="53"/>
      <c r="F397" s="54"/>
      <c r="G397" s="54"/>
      <c r="H397" s="53"/>
      <c r="I397" s="168"/>
      <c r="J397" s="64"/>
      <c r="K397" s="261"/>
      <c r="L397" s="259">
        <v>0</v>
      </c>
      <c r="M397" s="171" t="str">
        <f>IFERROR(VLOOKUP(J397,Lists!J$4:K$725,2,FALSE),"")</f>
        <v/>
      </c>
      <c r="N397" s="66" t="str">
        <f>IFERROR(VLOOKUP(J397,Lists!J$4:L$725,3,FALSE),"")</f>
        <v/>
      </c>
      <c r="O397" s="67" t="str">
        <f t="shared" si="97"/>
        <v/>
      </c>
      <c r="P397" s="62"/>
      <c r="Q397" s="169"/>
      <c r="R397" s="89"/>
      <c r="S397" s="97"/>
      <c r="T397" s="53"/>
      <c r="U397" s="89"/>
      <c r="V397" s="98"/>
      <c r="W397" s="107"/>
      <c r="X397" s="81" t="str">
        <f>IFERROR(VLOOKUP(I397,Lists!A$4:B$11,2,FALSE),"")</f>
        <v/>
      </c>
      <c r="Y397" s="81" t="str">
        <f>IFERROR(VLOOKUP(#REF!,Lists!A$12:B$45,2,FALSE),"")</f>
        <v/>
      </c>
      <c r="Z397" s="85" t="str">
        <f t="shared" si="86"/>
        <v/>
      </c>
      <c r="AA397" s="95" t="str">
        <f t="shared" si="87"/>
        <v/>
      </c>
      <c r="AB397" s="95" t="str">
        <f>IF(L397&lt;&gt;0,IF(R397="Yes",IF(#REF!="","P",""),""),"")</f>
        <v/>
      </c>
      <c r="AC397" s="95" t="str">
        <f t="shared" si="88"/>
        <v/>
      </c>
      <c r="AD397" s="95" t="str">
        <f t="shared" si="89"/>
        <v/>
      </c>
      <c r="AE397" s="95" t="str">
        <f t="shared" si="90"/>
        <v/>
      </c>
      <c r="BN397" s="69" t="str">
        <f t="shared" si="91"/>
        <v/>
      </c>
      <c r="BO397" s="69" t="str">
        <f t="shared" si="92"/>
        <v/>
      </c>
      <c r="BP397" s="69" t="str">
        <f t="shared" si="93"/>
        <v/>
      </c>
      <c r="BQ397" s="69" t="str">
        <f t="shared" si="94"/>
        <v/>
      </c>
      <c r="BT397" s="69" t="str">
        <f t="shared" si="95"/>
        <v/>
      </c>
      <c r="CX397" s="39" t="str">
        <f t="shared" si="98"/>
        <v/>
      </c>
    </row>
    <row r="398" spans="1:102" ht="20.100000000000001" customHeight="1" x14ac:dyDescent="0.25">
      <c r="A398" s="85">
        <f>ROW()</f>
        <v>398</v>
      </c>
      <c r="B398" s="129" t="str">
        <f t="shared" si="96"/>
        <v/>
      </c>
      <c r="C398" s="129" t="str">
        <f t="shared" si="85"/>
        <v/>
      </c>
      <c r="D398" s="129" t="str">
        <f>IF(C398="","",COUNTIFS(C$11:C398,"&gt;0"))</f>
        <v/>
      </c>
      <c r="E398" s="53"/>
      <c r="F398" s="54"/>
      <c r="G398" s="54"/>
      <c r="H398" s="53"/>
      <c r="I398" s="168"/>
      <c r="J398" s="64"/>
      <c r="K398" s="261"/>
      <c r="L398" s="259">
        <v>0</v>
      </c>
      <c r="M398" s="171" t="str">
        <f>IFERROR(VLOOKUP(J398,Lists!J$4:K$725,2,FALSE),"")</f>
        <v/>
      </c>
      <c r="N398" s="66" t="str">
        <f>IFERROR(VLOOKUP(J398,Lists!J$4:L$725,3,FALSE),"")</f>
        <v/>
      </c>
      <c r="O398" s="67" t="str">
        <f t="shared" si="97"/>
        <v/>
      </c>
      <c r="P398" s="62"/>
      <c r="Q398" s="169"/>
      <c r="R398" s="89"/>
      <c r="S398" s="97"/>
      <c r="T398" s="53"/>
      <c r="U398" s="89"/>
      <c r="V398" s="98"/>
      <c r="W398" s="107"/>
      <c r="X398" s="81" t="str">
        <f>IFERROR(VLOOKUP(I398,Lists!A$4:B$11,2,FALSE),"")</f>
        <v/>
      </c>
      <c r="Y398" s="81" t="str">
        <f>IFERROR(VLOOKUP(#REF!,Lists!A$12:B$45,2,FALSE),"")</f>
        <v/>
      </c>
      <c r="Z398" s="85" t="str">
        <f t="shared" si="86"/>
        <v/>
      </c>
      <c r="AA398" s="95" t="str">
        <f t="shared" si="87"/>
        <v/>
      </c>
      <c r="AB398" s="95" t="str">
        <f>IF(L398&lt;&gt;0,IF(R398="Yes",IF(#REF!="","P",""),""),"")</f>
        <v/>
      </c>
      <c r="AC398" s="95" t="str">
        <f t="shared" si="88"/>
        <v/>
      </c>
      <c r="AD398" s="95" t="str">
        <f t="shared" si="89"/>
        <v/>
      </c>
      <c r="AE398" s="95" t="str">
        <f t="shared" si="90"/>
        <v/>
      </c>
      <c r="BN398" s="69" t="str">
        <f t="shared" si="91"/>
        <v/>
      </c>
      <c r="BO398" s="69" t="str">
        <f t="shared" si="92"/>
        <v/>
      </c>
      <c r="BP398" s="69" t="str">
        <f t="shared" si="93"/>
        <v/>
      </c>
      <c r="BQ398" s="69" t="str">
        <f t="shared" si="94"/>
        <v/>
      </c>
      <c r="BT398" s="69" t="str">
        <f t="shared" si="95"/>
        <v/>
      </c>
      <c r="CX398" s="39" t="str">
        <f t="shared" si="98"/>
        <v/>
      </c>
    </row>
    <row r="399" spans="1:102" ht="20.100000000000001" customHeight="1" x14ac:dyDescent="0.25">
      <c r="A399" s="85">
        <f>ROW()</f>
        <v>399</v>
      </c>
      <c r="B399" s="129" t="str">
        <f t="shared" si="96"/>
        <v/>
      </c>
      <c r="C399" s="129" t="str">
        <f t="shared" si="85"/>
        <v/>
      </c>
      <c r="D399" s="129" t="str">
        <f>IF(C399="","",COUNTIFS(C$11:C399,"&gt;0"))</f>
        <v/>
      </c>
      <c r="E399" s="53"/>
      <c r="F399" s="54"/>
      <c r="G399" s="54"/>
      <c r="H399" s="53"/>
      <c r="I399" s="168"/>
      <c r="J399" s="64"/>
      <c r="K399" s="261"/>
      <c r="L399" s="259">
        <v>0</v>
      </c>
      <c r="M399" s="171" t="str">
        <f>IFERROR(VLOOKUP(J399,Lists!J$4:K$725,2,FALSE),"")</f>
        <v/>
      </c>
      <c r="N399" s="66" t="str">
        <f>IFERROR(VLOOKUP(J399,Lists!J$4:L$725,3,FALSE),"")</f>
        <v/>
      </c>
      <c r="O399" s="67" t="str">
        <f t="shared" si="97"/>
        <v/>
      </c>
      <c r="P399" s="62"/>
      <c r="Q399" s="169"/>
      <c r="R399" s="89"/>
      <c r="S399" s="97"/>
      <c r="T399" s="53"/>
      <c r="U399" s="89"/>
      <c r="V399" s="98"/>
      <c r="W399" s="107"/>
      <c r="X399" s="81" t="str">
        <f>IFERROR(VLOOKUP(I399,Lists!A$4:B$11,2,FALSE),"")</f>
        <v/>
      </c>
      <c r="Y399" s="81" t="str">
        <f>IFERROR(VLOOKUP(#REF!,Lists!A$12:B$45,2,FALSE),"")</f>
        <v/>
      </c>
      <c r="Z399" s="85" t="str">
        <f t="shared" si="86"/>
        <v/>
      </c>
      <c r="AA399" s="95" t="str">
        <f t="shared" si="87"/>
        <v/>
      </c>
      <c r="AB399" s="95" t="str">
        <f>IF(L399&lt;&gt;0,IF(R399="Yes",IF(#REF!="","P",""),""),"")</f>
        <v/>
      </c>
      <c r="AC399" s="95" t="str">
        <f t="shared" si="88"/>
        <v/>
      </c>
      <c r="AD399" s="95" t="str">
        <f t="shared" si="89"/>
        <v/>
      </c>
      <c r="AE399" s="95" t="str">
        <f t="shared" si="90"/>
        <v/>
      </c>
      <c r="BN399" s="69" t="str">
        <f t="shared" si="91"/>
        <v/>
      </c>
      <c r="BO399" s="69" t="str">
        <f t="shared" si="92"/>
        <v/>
      </c>
      <c r="BP399" s="69" t="str">
        <f t="shared" si="93"/>
        <v/>
      </c>
      <c r="BQ399" s="69" t="str">
        <f t="shared" si="94"/>
        <v/>
      </c>
      <c r="BT399" s="69" t="str">
        <f t="shared" si="95"/>
        <v/>
      </c>
      <c r="CX399" s="39" t="str">
        <f t="shared" si="98"/>
        <v/>
      </c>
    </row>
    <row r="400" spans="1:102" ht="20.100000000000001" customHeight="1" x14ac:dyDescent="0.25">
      <c r="A400" s="85">
        <f>ROW()</f>
        <v>400</v>
      </c>
      <c r="B400" s="129" t="str">
        <f t="shared" si="96"/>
        <v/>
      </c>
      <c r="C400" s="129" t="str">
        <f t="shared" si="85"/>
        <v/>
      </c>
      <c r="D400" s="129" t="str">
        <f>IF(C400="","",COUNTIFS(C$11:C400,"&gt;0"))</f>
        <v/>
      </c>
      <c r="E400" s="53"/>
      <c r="F400" s="54"/>
      <c r="G400" s="54"/>
      <c r="H400" s="53"/>
      <c r="I400" s="168"/>
      <c r="J400" s="64"/>
      <c r="K400" s="261"/>
      <c r="L400" s="259">
        <v>0</v>
      </c>
      <c r="M400" s="171" t="str">
        <f>IFERROR(VLOOKUP(J400,Lists!J$4:K$725,2,FALSE),"")</f>
        <v/>
      </c>
      <c r="N400" s="66" t="str">
        <f>IFERROR(VLOOKUP(J400,Lists!J$4:L$725,3,FALSE),"")</f>
        <v/>
      </c>
      <c r="O400" s="67" t="str">
        <f t="shared" si="97"/>
        <v/>
      </c>
      <c r="P400" s="62"/>
      <c r="Q400" s="169"/>
      <c r="R400" s="89"/>
      <c r="S400" s="97"/>
      <c r="T400" s="53"/>
      <c r="U400" s="89"/>
      <c r="V400" s="98"/>
      <c r="W400" s="107"/>
      <c r="X400" s="81" t="str">
        <f>IFERROR(VLOOKUP(I400,Lists!A$4:B$11,2,FALSE),"")</f>
        <v/>
      </c>
      <c r="Y400" s="81" t="str">
        <f>IFERROR(VLOOKUP(#REF!,Lists!A$12:B$45,2,FALSE),"")</f>
        <v/>
      </c>
      <c r="Z400" s="85" t="str">
        <f t="shared" si="86"/>
        <v/>
      </c>
      <c r="AA400" s="95" t="str">
        <f t="shared" si="87"/>
        <v/>
      </c>
      <c r="AB400" s="95" t="str">
        <f>IF(L400&lt;&gt;0,IF(R400="Yes",IF(#REF!="","P",""),""),"")</f>
        <v/>
      </c>
      <c r="AC400" s="95" t="str">
        <f t="shared" si="88"/>
        <v/>
      </c>
      <c r="AD400" s="95" t="str">
        <f t="shared" si="89"/>
        <v/>
      </c>
      <c r="AE400" s="95" t="str">
        <f t="shared" si="90"/>
        <v/>
      </c>
      <c r="BN400" s="69" t="str">
        <f t="shared" si="91"/>
        <v/>
      </c>
      <c r="BO400" s="69" t="str">
        <f t="shared" si="92"/>
        <v/>
      </c>
      <c r="BP400" s="69" t="str">
        <f t="shared" si="93"/>
        <v/>
      </c>
      <c r="BQ400" s="69" t="str">
        <f t="shared" si="94"/>
        <v/>
      </c>
      <c r="BT400" s="69" t="str">
        <f t="shared" si="95"/>
        <v/>
      </c>
      <c r="CX400" s="39" t="str">
        <f t="shared" si="98"/>
        <v/>
      </c>
    </row>
    <row r="401" spans="1:102" ht="20.100000000000001" customHeight="1" x14ac:dyDescent="0.25">
      <c r="A401" s="85">
        <f>ROW()</f>
        <v>401</v>
      </c>
      <c r="B401" s="129" t="str">
        <f t="shared" si="96"/>
        <v/>
      </c>
      <c r="C401" s="129" t="str">
        <f t="shared" si="85"/>
        <v/>
      </c>
      <c r="D401" s="129" t="str">
        <f>IF(C401="","",COUNTIFS(C$11:C401,"&gt;0"))</f>
        <v/>
      </c>
      <c r="E401" s="53"/>
      <c r="F401" s="54"/>
      <c r="G401" s="54"/>
      <c r="H401" s="53"/>
      <c r="I401" s="168"/>
      <c r="J401" s="64"/>
      <c r="K401" s="261"/>
      <c r="L401" s="259">
        <v>0</v>
      </c>
      <c r="M401" s="171" t="str">
        <f>IFERROR(VLOOKUP(J401,Lists!J$4:K$725,2,FALSE),"")</f>
        <v/>
      </c>
      <c r="N401" s="66" t="str">
        <f>IFERROR(VLOOKUP(J401,Lists!J$4:L$725,3,FALSE),"")</f>
        <v/>
      </c>
      <c r="O401" s="67" t="str">
        <f t="shared" si="97"/>
        <v/>
      </c>
      <c r="P401" s="62"/>
      <c r="Q401" s="169"/>
      <c r="R401" s="89"/>
      <c r="S401" s="97"/>
      <c r="T401" s="53"/>
      <c r="U401" s="89"/>
      <c r="V401" s="98"/>
      <c r="W401" s="107"/>
      <c r="X401" s="81" t="str">
        <f>IFERROR(VLOOKUP(I401,Lists!A$4:B$11,2,FALSE),"")</f>
        <v/>
      </c>
      <c r="Y401" s="81" t="str">
        <f>IFERROR(VLOOKUP(#REF!,Lists!A$12:B$45,2,FALSE),"")</f>
        <v/>
      </c>
      <c r="Z401" s="85" t="str">
        <f t="shared" si="86"/>
        <v/>
      </c>
      <c r="AA401" s="95" t="str">
        <f t="shared" si="87"/>
        <v/>
      </c>
      <c r="AB401" s="95" t="str">
        <f>IF(L401&lt;&gt;0,IF(R401="Yes",IF(#REF!="","P",""),""),"")</f>
        <v/>
      </c>
      <c r="AC401" s="95" t="str">
        <f t="shared" si="88"/>
        <v/>
      </c>
      <c r="AD401" s="95" t="str">
        <f t="shared" si="89"/>
        <v/>
      </c>
      <c r="AE401" s="95" t="str">
        <f t="shared" si="90"/>
        <v/>
      </c>
      <c r="BN401" s="69" t="str">
        <f t="shared" si="91"/>
        <v/>
      </c>
      <c r="BO401" s="69" t="str">
        <f t="shared" si="92"/>
        <v/>
      </c>
      <c r="BP401" s="69" t="str">
        <f t="shared" si="93"/>
        <v/>
      </c>
      <c r="BQ401" s="69" t="str">
        <f t="shared" si="94"/>
        <v/>
      </c>
      <c r="BT401" s="69" t="str">
        <f t="shared" si="95"/>
        <v/>
      </c>
      <c r="CX401" s="39" t="str">
        <f t="shared" si="98"/>
        <v/>
      </c>
    </row>
    <row r="402" spans="1:102" ht="20.100000000000001" customHeight="1" x14ac:dyDescent="0.25">
      <c r="A402" s="85">
        <f>ROW()</f>
        <v>402</v>
      </c>
      <c r="B402" s="129" t="str">
        <f t="shared" si="96"/>
        <v/>
      </c>
      <c r="C402" s="129" t="str">
        <f t="shared" si="85"/>
        <v/>
      </c>
      <c r="D402" s="129" t="str">
        <f>IF(C402="","",COUNTIFS(C$11:C402,"&gt;0"))</f>
        <v/>
      </c>
      <c r="E402" s="53"/>
      <c r="F402" s="54"/>
      <c r="G402" s="54"/>
      <c r="H402" s="53"/>
      <c r="I402" s="168"/>
      <c r="J402" s="64"/>
      <c r="K402" s="261"/>
      <c r="L402" s="259">
        <v>0</v>
      </c>
      <c r="M402" s="171" t="str">
        <f>IFERROR(VLOOKUP(J402,Lists!J$4:K$725,2,FALSE),"")</f>
        <v/>
      </c>
      <c r="N402" s="66" t="str">
        <f>IFERROR(VLOOKUP(J402,Lists!J$4:L$725,3,FALSE),"")</f>
        <v/>
      </c>
      <c r="O402" s="67" t="str">
        <f t="shared" si="97"/>
        <v/>
      </c>
      <c r="P402" s="62"/>
      <c r="Q402" s="169"/>
      <c r="R402" s="89"/>
      <c r="S402" s="97"/>
      <c r="T402" s="53"/>
      <c r="U402" s="89"/>
      <c r="V402" s="98"/>
      <c r="W402" s="107"/>
      <c r="X402" s="81" t="str">
        <f>IFERROR(VLOOKUP(I402,Lists!A$4:B$11,2,FALSE),"")</f>
        <v/>
      </c>
      <c r="Y402" s="81" t="str">
        <f>IFERROR(VLOOKUP(#REF!,Lists!A$12:B$45,2,FALSE),"")</f>
        <v/>
      </c>
      <c r="Z402" s="85" t="str">
        <f t="shared" si="86"/>
        <v/>
      </c>
      <c r="AA402" s="95" t="str">
        <f t="shared" si="87"/>
        <v/>
      </c>
      <c r="AB402" s="95" t="str">
        <f>IF(L402&lt;&gt;0,IF(R402="Yes",IF(#REF!="","P",""),""),"")</f>
        <v/>
      </c>
      <c r="AC402" s="95" t="str">
        <f t="shared" si="88"/>
        <v/>
      </c>
      <c r="AD402" s="95" t="str">
        <f t="shared" si="89"/>
        <v/>
      </c>
      <c r="AE402" s="95" t="str">
        <f t="shared" si="90"/>
        <v/>
      </c>
      <c r="BN402" s="69" t="str">
        <f t="shared" si="91"/>
        <v/>
      </c>
      <c r="BO402" s="69" t="str">
        <f t="shared" si="92"/>
        <v/>
      </c>
      <c r="BP402" s="69" t="str">
        <f t="shared" si="93"/>
        <v/>
      </c>
      <c r="BQ402" s="69" t="str">
        <f t="shared" si="94"/>
        <v/>
      </c>
      <c r="BT402" s="69" t="str">
        <f t="shared" si="95"/>
        <v/>
      </c>
      <c r="CX402" s="39" t="str">
        <f t="shared" si="98"/>
        <v/>
      </c>
    </row>
    <row r="403" spans="1:102" ht="20.100000000000001" customHeight="1" x14ac:dyDescent="0.25">
      <c r="A403" s="85">
        <f>ROW()</f>
        <v>403</v>
      </c>
      <c r="B403" s="129" t="str">
        <f t="shared" si="96"/>
        <v/>
      </c>
      <c r="C403" s="129" t="str">
        <f t="shared" si="85"/>
        <v/>
      </c>
      <c r="D403" s="129" t="str">
        <f>IF(C403="","",COUNTIFS(C$11:C403,"&gt;0"))</f>
        <v/>
      </c>
      <c r="E403" s="53"/>
      <c r="F403" s="54"/>
      <c r="G403" s="54"/>
      <c r="H403" s="53"/>
      <c r="I403" s="168"/>
      <c r="J403" s="64"/>
      <c r="K403" s="261"/>
      <c r="L403" s="259">
        <v>0</v>
      </c>
      <c r="M403" s="171" t="str">
        <f>IFERROR(VLOOKUP(J403,Lists!J$4:K$725,2,FALSE),"")</f>
        <v/>
      </c>
      <c r="N403" s="66" t="str">
        <f>IFERROR(VLOOKUP(J403,Lists!J$4:L$725,3,FALSE),"")</f>
        <v/>
      </c>
      <c r="O403" s="67" t="str">
        <f t="shared" si="97"/>
        <v/>
      </c>
      <c r="P403" s="62"/>
      <c r="Q403" s="169"/>
      <c r="R403" s="89"/>
      <c r="S403" s="97"/>
      <c r="T403" s="53"/>
      <c r="U403" s="89"/>
      <c r="V403" s="98"/>
      <c r="W403" s="107"/>
      <c r="X403" s="81" t="str">
        <f>IFERROR(VLOOKUP(I403,Lists!A$4:B$11,2,FALSE),"")</f>
        <v/>
      </c>
      <c r="Y403" s="81" t="str">
        <f>IFERROR(VLOOKUP(#REF!,Lists!A$12:B$45,2,FALSE),"")</f>
        <v/>
      </c>
      <c r="Z403" s="85" t="str">
        <f t="shared" si="86"/>
        <v/>
      </c>
      <c r="AA403" s="95" t="str">
        <f t="shared" si="87"/>
        <v/>
      </c>
      <c r="AB403" s="95" t="str">
        <f>IF(L403&lt;&gt;0,IF(R403="Yes",IF(#REF!="","P",""),""),"")</f>
        <v/>
      </c>
      <c r="AC403" s="95" t="str">
        <f t="shared" si="88"/>
        <v/>
      </c>
      <c r="AD403" s="95" t="str">
        <f t="shared" si="89"/>
        <v/>
      </c>
      <c r="AE403" s="95" t="str">
        <f t="shared" si="90"/>
        <v/>
      </c>
      <c r="BN403" s="69" t="str">
        <f t="shared" si="91"/>
        <v/>
      </c>
      <c r="BO403" s="69" t="str">
        <f t="shared" si="92"/>
        <v/>
      </c>
      <c r="BP403" s="69" t="str">
        <f t="shared" si="93"/>
        <v/>
      </c>
      <c r="BQ403" s="69" t="str">
        <f t="shared" si="94"/>
        <v/>
      </c>
      <c r="BT403" s="69" t="str">
        <f t="shared" si="95"/>
        <v/>
      </c>
      <c r="CX403" s="39" t="str">
        <f t="shared" si="98"/>
        <v/>
      </c>
    </row>
    <row r="404" spans="1:102" ht="20.100000000000001" customHeight="1" x14ac:dyDescent="0.25">
      <c r="A404" s="85">
        <f>ROW()</f>
        <v>404</v>
      </c>
      <c r="B404" s="129" t="str">
        <f t="shared" si="96"/>
        <v/>
      </c>
      <c r="C404" s="129" t="str">
        <f t="shared" si="85"/>
        <v/>
      </c>
      <c r="D404" s="129" t="str">
        <f>IF(C404="","",COUNTIFS(C$11:C404,"&gt;0"))</f>
        <v/>
      </c>
      <c r="E404" s="53"/>
      <c r="F404" s="54"/>
      <c r="G404" s="54"/>
      <c r="H404" s="53"/>
      <c r="I404" s="168"/>
      <c r="J404" s="64"/>
      <c r="K404" s="261"/>
      <c r="L404" s="259">
        <v>0</v>
      </c>
      <c r="M404" s="171" t="str">
        <f>IFERROR(VLOOKUP(J404,Lists!J$4:K$725,2,FALSE),"")</f>
        <v/>
      </c>
      <c r="N404" s="66" t="str">
        <f>IFERROR(VLOOKUP(J404,Lists!J$4:L$725,3,FALSE),"")</f>
        <v/>
      </c>
      <c r="O404" s="67" t="str">
        <f t="shared" si="97"/>
        <v/>
      </c>
      <c r="P404" s="62"/>
      <c r="Q404" s="169"/>
      <c r="R404" s="89"/>
      <c r="S404" s="97"/>
      <c r="T404" s="53"/>
      <c r="U404" s="89"/>
      <c r="V404" s="98"/>
      <c r="W404" s="107"/>
      <c r="X404" s="81" t="str">
        <f>IFERROR(VLOOKUP(I404,Lists!A$4:B$11,2,FALSE),"")</f>
        <v/>
      </c>
      <c r="Y404" s="81" t="str">
        <f>IFERROR(VLOOKUP(#REF!,Lists!A$12:B$45,2,FALSE),"")</f>
        <v/>
      </c>
      <c r="Z404" s="85" t="str">
        <f t="shared" si="86"/>
        <v/>
      </c>
      <c r="AA404" s="95" t="str">
        <f t="shared" si="87"/>
        <v/>
      </c>
      <c r="AB404" s="95" t="str">
        <f>IF(L404&lt;&gt;0,IF(R404="Yes",IF(#REF!="","P",""),""),"")</f>
        <v/>
      </c>
      <c r="AC404" s="95" t="str">
        <f t="shared" si="88"/>
        <v/>
      </c>
      <c r="AD404" s="95" t="str">
        <f t="shared" si="89"/>
        <v/>
      </c>
      <c r="AE404" s="95" t="str">
        <f t="shared" si="90"/>
        <v/>
      </c>
      <c r="BN404" s="69" t="str">
        <f t="shared" si="91"/>
        <v/>
      </c>
      <c r="BO404" s="69" t="str">
        <f t="shared" si="92"/>
        <v/>
      </c>
      <c r="BP404" s="69" t="str">
        <f t="shared" si="93"/>
        <v/>
      </c>
      <c r="BQ404" s="69" t="str">
        <f t="shared" si="94"/>
        <v/>
      </c>
      <c r="BT404" s="69" t="str">
        <f t="shared" si="95"/>
        <v/>
      </c>
      <c r="CX404" s="39" t="str">
        <f t="shared" si="98"/>
        <v/>
      </c>
    </row>
    <row r="405" spans="1:102" ht="20.100000000000001" customHeight="1" x14ac:dyDescent="0.25">
      <c r="A405" s="85">
        <f>ROW()</f>
        <v>405</v>
      </c>
      <c r="B405" s="129" t="str">
        <f t="shared" si="96"/>
        <v/>
      </c>
      <c r="C405" s="129" t="str">
        <f t="shared" si="85"/>
        <v/>
      </c>
      <c r="D405" s="129" t="str">
        <f>IF(C405="","",COUNTIFS(C$11:C405,"&gt;0"))</f>
        <v/>
      </c>
      <c r="E405" s="53"/>
      <c r="F405" s="54"/>
      <c r="G405" s="54"/>
      <c r="H405" s="53"/>
      <c r="I405" s="168"/>
      <c r="J405" s="64"/>
      <c r="K405" s="261"/>
      <c r="L405" s="259">
        <v>0</v>
      </c>
      <c r="M405" s="171" t="str">
        <f>IFERROR(VLOOKUP(J405,Lists!J$4:K$725,2,FALSE),"")</f>
        <v/>
      </c>
      <c r="N405" s="66" t="str">
        <f>IFERROR(VLOOKUP(J405,Lists!J$4:L$725,3,FALSE),"")</f>
        <v/>
      </c>
      <c r="O405" s="67" t="str">
        <f t="shared" si="97"/>
        <v/>
      </c>
      <c r="P405" s="62"/>
      <c r="Q405" s="169"/>
      <c r="R405" s="89"/>
      <c r="S405" s="97"/>
      <c r="T405" s="53"/>
      <c r="U405" s="89"/>
      <c r="V405" s="98"/>
      <c r="W405" s="107"/>
      <c r="X405" s="81" t="str">
        <f>IFERROR(VLOOKUP(I405,Lists!A$4:B$11,2,FALSE),"")</f>
        <v/>
      </c>
      <c r="Y405" s="81" t="str">
        <f>IFERROR(VLOOKUP(#REF!,Lists!A$12:B$45,2,FALSE),"")</f>
        <v/>
      </c>
      <c r="Z405" s="85" t="str">
        <f t="shared" si="86"/>
        <v/>
      </c>
      <c r="AA405" s="95" t="str">
        <f t="shared" si="87"/>
        <v/>
      </c>
      <c r="AB405" s="95" t="str">
        <f>IF(L405&lt;&gt;0,IF(R405="Yes",IF(#REF!="","P",""),""),"")</f>
        <v/>
      </c>
      <c r="AC405" s="95" t="str">
        <f t="shared" si="88"/>
        <v/>
      </c>
      <c r="AD405" s="95" t="str">
        <f t="shared" si="89"/>
        <v/>
      </c>
      <c r="AE405" s="95" t="str">
        <f t="shared" si="90"/>
        <v/>
      </c>
      <c r="BN405" s="69" t="str">
        <f t="shared" si="91"/>
        <v/>
      </c>
      <c r="BO405" s="69" t="str">
        <f t="shared" si="92"/>
        <v/>
      </c>
      <c r="BP405" s="69" t="str">
        <f t="shared" si="93"/>
        <v/>
      </c>
      <c r="BQ405" s="69" t="str">
        <f t="shared" si="94"/>
        <v/>
      </c>
      <c r="BT405" s="69" t="str">
        <f t="shared" si="95"/>
        <v/>
      </c>
      <c r="CX405" s="39" t="str">
        <f t="shared" si="98"/>
        <v/>
      </c>
    </row>
    <row r="406" spans="1:102" ht="20.100000000000001" customHeight="1" x14ac:dyDescent="0.25">
      <c r="A406" s="85">
        <f>ROW()</f>
        <v>406</v>
      </c>
      <c r="B406" s="129" t="str">
        <f t="shared" si="96"/>
        <v/>
      </c>
      <c r="C406" s="129" t="str">
        <f t="shared" si="85"/>
        <v/>
      </c>
      <c r="D406" s="129" t="str">
        <f>IF(C406="","",COUNTIFS(C$11:C406,"&gt;0"))</f>
        <v/>
      </c>
      <c r="E406" s="53"/>
      <c r="F406" s="54"/>
      <c r="G406" s="54"/>
      <c r="H406" s="53"/>
      <c r="I406" s="168"/>
      <c r="J406" s="64"/>
      <c r="K406" s="261"/>
      <c r="L406" s="259">
        <v>0</v>
      </c>
      <c r="M406" s="171" t="str">
        <f>IFERROR(VLOOKUP(J406,Lists!J$4:K$725,2,FALSE),"")</f>
        <v/>
      </c>
      <c r="N406" s="66" t="str">
        <f>IFERROR(VLOOKUP(J406,Lists!J$4:L$725,3,FALSE),"")</f>
        <v/>
      </c>
      <c r="O406" s="67" t="str">
        <f t="shared" si="97"/>
        <v/>
      </c>
      <c r="P406" s="62"/>
      <c r="Q406" s="169"/>
      <c r="R406" s="89"/>
      <c r="S406" s="97"/>
      <c r="T406" s="53"/>
      <c r="U406" s="89"/>
      <c r="V406" s="98"/>
      <c r="W406" s="107"/>
      <c r="X406" s="81" t="str">
        <f>IFERROR(VLOOKUP(I406,Lists!A$4:B$11,2,FALSE),"")</f>
        <v/>
      </c>
      <c r="Y406" s="81" t="str">
        <f>IFERROR(VLOOKUP(#REF!,Lists!A$12:B$45,2,FALSE),"")</f>
        <v/>
      </c>
      <c r="Z406" s="85" t="str">
        <f t="shared" si="86"/>
        <v/>
      </c>
      <c r="AA406" s="95" t="str">
        <f t="shared" si="87"/>
        <v/>
      </c>
      <c r="AB406" s="95" t="str">
        <f>IF(L406&lt;&gt;0,IF(R406="Yes",IF(#REF!="","P",""),""),"")</f>
        <v/>
      </c>
      <c r="AC406" s="95" t="str">
        <f t="shared" si="88"/>
        <v/>
      </c>
      <c r="AD406" s="95" t="str">
        <f t="shared" si="89"/>
        <v/>
      </c>
      <c r="AE406" s="95" t="str">
        <f t="shared" si="90"/>
        <v/>
      </c>
      <c r="BN406" s="69" t="str">
        <f t="shared" si="91"/>
        <v/>
      </c>
      <c r="BO406" s="69" t="str">
        <f t="shared" si="92"/>
        <v/>
      </c>
      <c r="BP406" s="69" t="str">
        <f t="shared" si="93"/>
        <v/>
      </c>
      <c r="BQ406" s="69" t="str">
        <f t="shared" si="94"/>
        <v/>
      </c>
      <c r="BT406" s="69" t="str">
        <f t="shared" si="95"/>
        <v/>
      </c>
      <c r="CX406" s="39" t="str">
        <f t="shared" si="98"/>
        <v/>
      </c>
    </row>
    <row r="407" spans="1:102" ht="20.100000000000001" customHeight="1" x14ac:dyDescent="0.25">
      <c r="A407" s="85">
        <f>ROW()</f>
        <v>407</v>
      </c>
      <c r="B407" s="129" t="str">
        <f t="shared" si="96"/>
        <v/>
      </c>
      <c r="C407" s="129" t="str">
        <f t="shared" si="85"/>
        <v/>
      </c>
      <c r="D407" s="129" t="str">
        <f>IF(C407="","",COUNTIFS(C$11:C407,"&gt;0"))</f>
        <v/>
      </c>
      <c r="E407" s="53"/>
      <c r="F407" s="54"/>
      <c r="G407" s="54"/>
      <c r="H407" s="53"/>
      <c r="I407" s="168"/>
      <c r="J407" s="64"/>
      <c r="K407" s="261"/>
      <c r="L407" s="259">
        <v>0</v>
      </c>
      <c r="M407" s="171" t="str">
        <f>IFERROR(VLOOKUP(J407,Lists!J$4:K$725,2,FALSE),"")</f>
        <v/>
      </c>
      <c r="N407" s="66" t="str">
        <f>IFERROR(VLOOKUP(J407,Lists!J$4:L$725,3,FALSE),"")</f>
        <v/>
      </c>
      <c r="O407" s="67" t="str">
        <f t="shared" si="97"/>
        <v/>
      </c>
      <c r="P407" s="62"/>
      <c r="Q407" s="169"/>
      <c r="R407" s="89"/>
      <c r="S407" s="97"/>
      <c r="T407" s="53"/>
      <c r="U407" s="89"/>
      <c r="V407" s="98"/>
      <c r="W407" s="107"/>
      <c r="X407" s="81" t="str">
        <f>IFERROR(VLOOKUP(I407,Lists!A$4:B$11,2,FALSE),"")</f>
        <v/>
      </c>
      <c r="Y407" s="81" t="str">
        <f>IFERROR(VLOOKUP(#REF!,Lists!A$12:B$45,2,FALSE),"")</f>
        <v/>
      </c>
      <c r="Z407" s="85" t="str">
        <f t="shared" si="86"/>
        <v/>
      </c>
      <c r="AA407" s="95" t="str">
        <f t="shared" si="87"/>
        <v/>
      </c>
      <c r="AB407" s="95" t="str">
        <f>IF(L407&lt;&gt;0,IF(R407="Yes",IF(#REF!="","P",""),""),"")</f>
        <v/>
      </c>
      <c r="AC407" s="95" t="str">
        <f t="shared" si="88"/>
        <v/>
      </c>
      <c r="AD407" s="95" t="str">
        <f t="shared" si="89"/>
        <v/>
      </c>
      <c r="AE407" s="95" t="str">
        <f t="shared" si="90"/>
        <v/>
      </c>
      <c r="BN407" s="69" t="str">
        <f t="shared" si="91"/>
        <v/>
      </c>
      <c r="BO407" s="69" t="str">
        <f t="shared" si="92"/>
        <v/>
      </c>
      <c r="BP407" s="69" t="str">
        <f t="shared" si="93"/>
        <v/>
      </c>
      <c r="BQ407" s="69" t="str">
        <f t="shared" si="94"/>
        <v/>
      </c>
      <c r="BT407" s="69" t="str">
        <f t="shared" si="95"/>
        <v/>
      </c>
      <c r="CX407" s="39" t="str">
        <f t="shared" si="98"/>
        <v/>
      </c>
    </row>
    <row r="408" spans="1:102" ht="20.100000000000001" customHeight="1" x14ac:dyDescent="0.25">
      <c r="A408" s="85">
        <f>ROW()</f>
        <v>408</v>
      </c>
      <c r="B408" s="129" t="str">
        <f t="shared" si="96"/>
        <v/>
      </c>
      <c r="C408" s="129" t="str">
        <f t="shared" si="85"/>
        <v/>
      </c>
      <c r="D408" s="129" t="str">
        <f>IF(C408="","",COUNTIFS(C$11:C408,"&gt;0"))</f>
        <v/>
      </c>
      <c r="E408" s="53"/>
      <c r="F408" s="54"/>
      <c r="G408" s="54"/>
      <c r="H408" s="53"/>
      <c r="I408" s="168"/>
      <c r="J408" s="64"/>
      <c r="K408" s="261"/>
      <c r="L408" s="259">
        <v>0</v>
      </c>
      <c r="M408" s="171" t="str">
        <f>IFERROR(VLOOKUP(J408,Lists!J$4:K$725,2,FALSE),"")</f>
        <v/>
      </c>
      <c r="N408" s="66" t="str">
        <f>IFERROR(VLOOKUP(J408,Lists!J$4:L$725,3,FALSE),"")</f>
        <v/>
      </c>
      <c r="O408" s="67" t="str">
        <f t="shared" si="97"/>
        <v/>
      </c>
      <c r="P408" s="62"/>
      <c r="Q408" s="169"/>
      <c r="R408" s="89"/>
      <c r="S408" s="97"/>
      <c r="T408" s="53"/>
      <c r="U408" s="89"/>
      <c r="V408" s="98"/>
      <c r="W408" s="107"/>
      <c r="X408" s="81" t="str">
        <f>IFERROR(VLOOKUP(I408,Lists!A$4:B$11,2,FALSE),"")</f>
        <v/>
      </c>
      <c r="Y408" s="81" t="str">
        <f>IFERROR(VLOOKUP(#REF!,Lists!A$12:B$45,2,FALSE),"")</f>
        <v/>
      </c>
      <c r="Z408" s="85" t="str">
        <f t="shared" si="86"/>
        <v/>
      </c>
      <c r="AA408" s="95" t="str">
        <f t="shared" si="87"/>
        <v/>
      </c>
      <c r="AB408" s="95" t="str">
        <f>IF(L408&lt;&gt;0,IF(R408="Yes",IF(#REF!="","P",""),""),"")</f>
        <v/>
      </c>
      <c r="AC408" s="95" t="str">
        <f t="shared" si="88"/>
        <v/>
      </c>
      <c r="AD408" s="95" t="str">
        <f t="shared" si="89"/>
        <v/>
      </c>
      <c r="AE408" s="95" t="str">
        <f t="shared" si="90"/>
        <v/>
      </c>
      <c r="BN408" s="69" t="str">
        <f t="shared" si="91"/>
        <v/>
      </c>
      <c r="BO408" s="69" t="str">
        <f t="shared" si="92"/>
        <v/>
      </c>
      <c r="BP408" s="69" t="str">
        <f t="shared" si="93"/>
        <v/>
      </c>
      <c r="BQ408" s="69" t="str">
        <f t="shared" si="94"/>
        <v/>
      </c>
      <c r="BT408" s="69" t="str">
        <f t="shared" si="95"/>
        <v/>
      </c>
      <c r="CX408" s="39" t="str">
        <f t="shared" si="98"/>
        <v/>
      </c>
    </row>
    <row r="409" spans="1:102" ht="20.100000000000001" customHeight="1" x14ac:dyDescent="0.25">
      <c r="A409" s="85">
        <f>ROW()</f>
        <v>409</v>
      </c>
      <c r="B409" s="129" t="str">
        <f t="shared" si="96"/>
        <v/>
      </c>
      <c r="C409" s="129" t="str">
        <f t="shared" si="85"/>
        <v/>
      </c>
      <c r="D409" s="129" t="str">
        <f>IF(C409="","",COUNTIFS(C$11:C409,"&gt;0"))</f>
        <v/>
      </c>
      <c r="E409" s="53"/>
      <c r="F409" s="54"/>
      <c r="G409" s="54"/>
      <c r="H409" s="53"/>
      <c r="I409" s="168"/>
      <c r="J409" s="64"/>
      <c r="K409" s="261"/>
      <c r="L409" s="259">
        <v>0</v>
      </c>
      <c r="M409" s="171" t="str">
        <f>IFERROR(VLOOKUP(J409,Lists!J$4:K$725,2,FALSE),"")</f>
        <v/>
      </c>
      <c r="N409" s="66" t="str">
        <f>IFERROR(VLOOKUP(J409,Lists!J$4:L$725,3,FALSE),"")</f>
        <v/>
      </c>
      <c r="O409" s="67" t="str">
        <f t="shared" si="97"/>
        <v/>
      </c>
      <c r="P409" s="62"/>
      <c r="Q409" s="169"/>
      <c r="R409" s="89"/>
      <c r="S409" s="97"/>
      <c r="T409" s="53"/>
      <c r="U409" s="89"/>
      <c r="V409" s="98"/>
      <c r="W409" s="107"/>
      <c r="X409" s="81" t="str">
        <f>IFERROR(VLOOKUP(I409,Lists!A$4:B$11,2,FALSE),"")</f>
        <v/>
      </c>
      <c r="Y409" s="81" t="str">
        <f>IFERROR(VLOOKUP(#REF!,Lists!A$12:B$45,2,FALSE),"")</f>
        <v/>
      </c>
      <c r="Z409" s="85" t="str">
        <f t="shared" si="86"/>
        <v/>
      </c>
      <c r="AA409" s="95" t="str">
        <f t="shared" si="87"/>
        <v/>
      </c>
      <c r="AB409" s="95" t="str">
        <f>IF(L409&lt;&gt;0,IF(R409="Yes",IF(#REF!="","P",""),""),"")</f>
        <v/>
      </c>
      <c r="AC409" s="95" t="str">
        <f t="shared" si="88"/>
        <v/>
      </c>
      <c r="AD409" s="95" t="str">
        <f t="shared" si="89"/>
        <v/>
      </c>
      <c r="AE409" s="95" t="str">
        <f t="shared" si="90"/>
        <v/>
      </c>
      <c r="BN409" s="69" t="str">
        <f t="shared" si="91"/>
        <v/>
      </c>
      <c r="BO409" s="69" t="str">
        <f t="shared" si="92"/>
        <v/>
      </c>
      <c r="BP409" s="69" t="str">
        <f t="shared" si="93"/>
        <v/>
      </c>
      <c r="BQ409" s="69" t="str">
        <f t="shared" si="94"/>
        <v/>
      </c>
      <c r="BT409" s="69" t="str">
        <f t="shared" si="95"/>
        <v/>
      </c>
      <c r="CX409" s="39" t="str">
        <f t="shared" si="98"/>
        <v/>
      </c>
    </row>
    <row r="410" spans="1:102" ht="20.100000000000001" customHeight="1" x14ac:dyDescent="0.25">
      <c r="A410" s="85">
        <f>ROW()</f>
        <v>410</v>
      </c>
      <c r="B410" s="129" t="str">
        <f t="shared" si="96"/>
        <v/>
      </c>
      <c r="C410" s="129" t="str">
        <f t="shared" si="85"/>
        <v/>
      </c>
      <c r="D410" s="129" t="str">
        <f>IF(C410="","",COUNTIFS(C$11:C410,"&gt;0"))</f>
        <v/>
      </c>
      <c r="E410" s="53"/>
      <c r="F410" s="54"/>
      <c r="G410" s="54"/>
      <c r="H410" s="53"/>
      <c r="I410" s="168"/>
      <c r="J410" s="64"/>
      <c r="K410" s="261"/>
      <c r="L410" s="259">
        <v>0</v>
      </c>
      <c r="M410" s="171" t="str">
        <f>IFERROR(VLOOKUP(J410,Lists!J$4:K$725,2,FALSE),"")</f>
        <v/>
      </c>
      <c r="N410" s="66" t="str">
        <f>IFERROR(VLOOKUP(J410,Lists!J$4:L$725,3,FALSE),"")</f>
        <v/>
      </c>
      <c r="O410" s="67" t="str">
        <f t="shared" si="97"/>
        <v/>
      </c>
      <c r="P410" s="62"/>
      <c r="Q410" s="169"/>
      <c r="R410" s="89"/>
      <c r="S410" s="97"/>
      <c r="T410" s="53"/>
      <c r="U410" s="89"/>
      <c r="V410" s="98"/>
      <c r="W410" s="107"/>
      <c r="X410" s="81" t="str">
        <f>IFERROR(VLOOKUP(I410,Lists!A$4:B$11,2,FALSE),"")</f>
        <v/>
      </c>
      <c r="Y410" s="81" t="str">
        <f>IFERROR(VLOOKUP(#REF!,Lists!A$12:B$45,2,FALSE),"")</f>
        <v/>
      </c>
      <c r="Z410" s="85" t="str">
        <f t="shared" si="86"/>
        <v/>
      </c>
      <c r="AA410" s="95" t="str">
        <f t="shared" si="87"/>
        <v/>
      </c>
      <c r="AB410" s="95" t="str">
        <f>IF(L410&lt;&gt;0,IF(R410="Yes",IF(#REF!="","P",""),""),"")</f>
        <v/>
      </c>
      <c r="AC410" s="95" t="str">
        <f t="shared" si="88"/>
        <v/>
      </c>
      <c r="AD410" s="95" t="str">
        <f t="shared" si="89"/>
        <v/>
      </c>
      <c r="AE410" s="95" t="str">
        <f t="shared" si="90"/>
        <v/>
      </c>
      <c r="BN410" s="69" t="str">
        <f t="shared" si="91"/>
        <v/>
      </c>
      <c r="BO410" s="69" t="str">
        <f t="shared" si="92"/>
        <v/>
      </c>
      <c r="BP410" s="69" t="str">
        <f t="shared" si="93"/>
        <v/>
      </c>
      <c r="BQ410" s="69" t="str">
        <f t="shared" si="94"/>
        <v/>
      </c>
      <c r="BT410" s="69" t="str">
        <f t="shared" si="95"/>
        <v/>
      </c>
      <c r="CX410" s="39" t="str">
        <f t="shared" si="98"/>
        <v/>
      </c>
    </row>
    <row r="411" spans="1:102" ht="20.100000000000001" customHeight="1" x14ac:dyDescent="0.25">
      <c r="A411" s="85">
        <f>ROW()</f>
        <v>411</v>
      </c>
      <c r="B411" s="129" t="str">
        <f t="shared" si="96"/>
        <v/>
      </c>
      <c r="C411" s="129" t="str">
        <f t="shared" si="85"/>
        <v/>
      </c>
      <c r="D411" s="129" t="str">
        <f>IF(C411="","",COUNTIFS(C$11:C411,"&gt;0"))</f>
        <v/>
      </c>
      <c r="E411" s="53"/>
      <c r="F411" s="54"/>
      <c r="G411" s="54"/>
      <c r="H411" s="53"/>
      <c r="I411" s="168"/>
      <c r="J411" s="64"/>
      <c r="K411" s="261"/>
      <c r="L411" s="259">
        <v>0</v>
      </c>
      <c r="M411" s="171" t="str">
        <f>IFERROR(VLOOKUP(J411,Lists!J$4:K$725,2,FALSE),"")</f>
        <v/>
      </c>
      <c r="N411" s="66" t="str">
        <f>IFERROR(VLOOKUP(J411,Lists!J$4:L$725,3,FALSE),"")</f>
        <v/>
      </c>
      <c r="O411" s="67" t="str">
        <f t="shared" si="97"/>
        <v/>
      </c>
      <c r="P411" s="62"/>
      <c r="Q411" s="169"/>
      <c r="R411" s="89"/>
      <c r="S411" s="97"/>
      <c r="T411" s="53"/>
      <c r="U411" s="89"/>
      <c r="V411" s="98"/>
      <c r="W411" s="107"/>
      <c r="X411" s="81" t="str">
        <f>IFERROR(VLOOKUP(I411,Lists!A$4:B$11,2,FALSE),"")</f>
        <v/>
      </c>
      <c r="Y411" s="81" t="str">
        <f>IFERROR(VLOOKUP(#REF!,Lists!A$12:B$45,2,FALSE),"")</f>
        <v/>
      </c>
      <c r="Z411" s="85" t="str">
        <f t="shared" si="86"/>
        <v/>
      </c>
      <c r="AA411" s="95" t="str">
        <f t="shared" si="87"/>
        <v/>
      </c>
      <c r="AB411" s="95" t="str">
        <f>IF(L411&lt;&gt;0,IF(R411="Yes",IF(#REF!="","P",""),""),"")</f>
        <v/>
      </c>
      <c r="AC411" s="95" t="str">
        <f t="shared" si="88"/>
        <v/>
      </c>
      <c r="AD411" s="95" t="str">
        <f t="shared" si="89"/>
        <v/>
      </c>
      <c r="AE411" s="95" t="str">
        <f t="shared" si="90"/>
        <v/>
      </c>
      <c r="BN411" s="69" t="str">
        <f t="shared" si="91"/>
        <v/>
      </c>
      <c r="BO411" s="69" t="str">
        <f t="shared" si="92"/>
        <v/>
      </c>
      <c r="BP411" s="69" t="str">
        <f t="shared" si="93"/>
        <v/>
      </c>
      <c r="BQ411" s="69" t="str">
        <f t="shared" si="94"/>
        <v/>
      </c>
      <c r="BT411" s="69" t="str">
        <f t="shared" si="95"/>
        <v/>
      </c>
      <c r="CX411" s="39" t="str">
        <f t="shared" si="98"/>
        <v/>
      </c>
    </row>
    <row r="412" spans="1:102" ht="20.100000000000001" customHeight="1" x14ac:dyDescent="0.25">
      <c r="A412" s="85">
        <f>ROW()</f>
        <v>412</v>
      </c>
      <c r="B412" s="129" t="str">
        <f t="shared" si="96"/>
        <v/>
      </c>
      <c r="C412" s="129" t="str">
        <f t="shared" si="85"/>
        <v/>
      </c>
      <c r="D412" s="129" t="str">
        <f>IF(C412="","",COUNTIFS(C$11:C412,"&gt;0"))</f>
        <v/>
      </c>
      <c r="E412" s="53"/>
      <c r="F412" s="54"/>
      <c r="G412" s="54"/>
      <c r="H412" s="53"/>
      <c r="I412" s="168"/>
      <c r="J412" s="64"/>
      <c r="K412" s="261"/>
      <c r="L412" s="259">
        <v>0</v>
      </c>
      <c r="M412" s="171" t="str">
        <f>IFERROR(VLOOKUP(J412,Lists!J$4:K$725,2,FALSE),"")</f>
        <v/>
      </c>
      <c r="N412" s="66" t="str">
        <f>IFERROR(VLOOKUP(J412,Lists!J$4:L$725,3,FALSE),"")</f>
        <v/>
      </c>
      <c r="O412" s="67" t="str">
        <f t="shared" si="97"/>
        <v/>
      </c>
      <c r="P412" s="62"/>
      <c r="Q412" s="169"/>
      <c r="R412" s="89"/>
      <c r="S412" s="97"/>
      <c r="T412" s="53"/>
      <c r="U412" s="89"/>
      <c r="V412" s="98"/>
      <c r="W412" s="107"/>
      <c r="X412" s="81" t="str">
        <f>IFERROR(VLOOKUP(I412,Lists!A$4:B$11,2,FALSE),"")</f>
        <v/>
      </c>
      <c r="Y412" s="81" t="str">
        <f>IFERROR(VLOOKUP(#REF!,Lists!A$12:B$45,2,FALSE),"")</f>
        <v/>
      </c>
      <c r="Z412" s="85" t="str">
        <f t="shared" si="86"/>
        <v/>
      </c>
      <c r="AA412" s="95" t="str">
        <f t="shared" si="87"/>
        <v/>
      </c>
      <c r="AB412" s="95" t="str">
        <f>IF(L412&lt;&gt;0,IF(R412="Yes",IF(#REF!="","P",""),""),"")</f>
        <v/>
      </c>
      <c r="AC412" s="95" t="str">
        <f t="shared" si="88"/>
        <v/>
      </c>
      <c r="AD412" s="95" t="str">
        <f t="shared" si="89"/>
        <v/>
      </c>
      <c r="AE412" s="95" t="str">
        <f t="shared" si="90"/>
        <v/>
      </c>
      <c r="BN412" s="69" t="str">
        <f t="shared" si="91"/>
        <v/>
      </c>
      <c r="BO412" s="69" t="str">
        <f t="shared" si="92"/>
        <v/>
      </c>
      <c r="BP412" s="69" t="str">
        <f t="shared" si="93"/>
        <v/>
      </c>
      <c r="BQ412" s="69" t="str">
        <f t="shared" si="94"/>
        <v/>
      </c>
      <c r="BT412" s="69" t="str">
        <f t="shared" si="95"/>
        <v/>
      </c>
      <c r="CX412" s="39" t="str">
        <f t="shared" si="98"/>
        <v/>
      </c>
    </row>
    <row r="413" spans="1:102" ht="20.100000000000001" customHeight="1" x14ac:dyDescent="0.25">
      <c r="A413" s="85">
        <f>ROW()</f>
        <v>413</v>
      </c>
      <c r="B413" s="129" t="str">
        <f t="shared" si="96"/>
        <v/>
      </c>
      <c r="C413" s="129" t="str">
        <f t="shared" si="85"/>
        <v/>
      </c>
      <c r="D413" s="129" t="str">
        <f>IF(C413="","",COUNTIFS(C$11:C413,"&gt;0"))</f>
        <v/>
      </c>
      <c r="E413" s="53"/>
      <c r="F413" s="54"/>
      <c r="G413" s="54"/>
      <c r="H413" s="53"/>
      <c r="I413" s="168"/>
      <c r="J413" s="64"/>
      <c r="K413" s="261"/>
      <c r="L413" s="259">
        <v>0</v>
      </c>
      <c r="M413" s="171" t="str">
        <f>IFERROR(VLOOKUP(J413,Lists!J$4:K$725,2,FALSE),"")</f>
        <v/>
      </c>
      <c r="N413" s="66" t="str">
        <f>IFERROR(VLOOKUP(J413,Lists!J$4:L$725,3,FALSE),"")</f>
        <v/>
      </c>
      <c r="O413" s="67" t="str">
        <f t="shared" si="97"/>
        <v/>
      </c>
      <c r="P413" s="62"/>
      <c r="Q413" s="169"/>
      <c r="R413" s="89"/>
      <c r="S413" s="97"/>
      <c r="T413" s="53"/>
      <c r="U413" s="89"/>
      <c r="V413" s="98"/>
      <c r="W413" s="107"/>
      <c r="X413" s="81" t="str">
        <f>IFERROR(VLOOKUP(I413,Lists!A$4:B$11,2,FALSE),"")</f>
        <v/>
      </c>
      <c r="Y413" s="81" t="str">
        <f>IFERROR(VLOOKUP(#REF!,Lists!A$12:B$45,2,FALSE),"")</f>
        <v/>
      </c>
      <c r="Z413" s="85" t="str">
        <f t="shared" si="86"/>
        <v/>
      </c>
      <c r="AA413" s="95" t="str">
        <f t="shared" si="87"/>
        <v/>
      </c>
      <c r="AB413" s="95" t="str">
        <f>IF(L413&lt;&gt;0,IF(R413="Yes",IF(#REF!="","P",""),""),"")</f>
        <v/>
      </c>
      <c r="AC413" s="95" t="str">
        <f t="shared" si="88"/>
        <v/>
      </c>
      <c r="AD413" s="95" t="str">
        <f t="shared" si="89"/>
        <v/>
      </c>
      <c r="AE413" s="95" t="str">
        <f t="shared" si="90"/>
        <v/>
      </c>
      <c r="BN413" s="69" t="str">
        <f t="shared" si="91"/>
        <v/>
      </c>
      <c r="BO413" s="69" t="str">
        <f t="shared" si="92"/>
        <v/>
      </c>
      <c r="BP413" s="69" t="str">
        <f t="shared" si="93"/>
        <v/>
      </c>
      <c r="BQ413" s="69" t="str">
        <f t="shared" si="94"/>
        <v/>
      </c>
      <c r="BT413" s="69" t="str">
        <f t="shared" si="95"/>
        <v/>
      </c>
      <c r="CX413" s="39" t="str">
        <f t="shared" si="98"/>
        <v/>
      </c>
    </row>
    <row r="414" spans="1:102" ht="20.100000000000001" customHeight="1" x14ac:dyDescent="0.25">
      <c r="A414" s="85">
        <f>ROW()</f>
        <v>414</v>
      </c>
      <c r="B414" s="129" t="str">
        <f t="shared" si="96"/>
        <v/>
      </c>
      <c r="C414" s="129" t="str">
        <f t="shared" si="85"/>
        <v/>
      </c>
      <c r="D414" s="129" t="str">
        <f>IF(C414="","",COUNTIFS(C$11:C414,"&gt;0"))</f>
        <v/>
      </c>
      <c r="E414" s="53"/>
      <c r="F414" s="54"/>
      <c r="G414" s="54"/>
      <c r="H414" s="53"/>
      <c r="I414" s="168"/>
      <c r="J414" s="64"/>
      <c r="K414" s="261"/>
      <c r="L414" s="259">
        <v>0</v>
      </c>
      <c r="M414" s="171" t="str">
        <f>IFERROR(VLOOKUP(J414,Lists!J$4:K$725,2,FALSE),"")</f>
        <v/>
      </c>
      <c r="N414" s="66" t="str">
        <f>IFERROR(VLOOKUP(J414,Lists!J$4:L$725,3,FALSE),"")</f>
        <v/>
      </c>
      <c r="O414" s="67" t="str">
        <f t="shared" si="97"/>
        <v/>
      </c>
      <c r="P414" s="62"/>
      <c r="Q414" s="169"/>
      <c r="R414" s="89"/>
      <c r="S414" s="97"/>
      <c r="T414" s="53"/>
      <c r="U414" s="89"/>
      <c r="V414" s="98"/>
      <c r="W414" s="107"/>
      <c r="X414" s="81" t="str">
        <f>IFERROR(VLOOKUP(I414,Lists!A$4:B$11,2,FALSE),"")</f>
        <v/>
      </c>
      <c r="Y414" s="81" t="str">
        <f>IFERROR(VLOOKUP(#REF!,Lists!A$12:B$45,2,FALSE),"")</f>
        <v/>
      </c>
      <c r="Z414" s="85" t="str">
        <f t="shared" si="86"/>
        <v/>
      </c>
      <c r="AA414" s="95" t="str">
        <f t="shared" si="87"/>
        <v/>
      </c>
      <c r="AB414" s="95" t="str">
        <f>IF(L414&lt;&gt;0,IF(R414="Yes",IF(#REF!="","P",""),""),"")</f>
        <v/>
      </c>
      <c r="AC414" s="95" t="str">
        <f t="shared" si="88"/>
        <v/>
      </c>
      <c r="AD414" s="95" t="str">
        <f t="shared" si="89"/>
        <v/>
      </c>
      <c r="AE414" s="95" t="str">
        <f t="shared" si="90"/>
        <v/>
      </c>
      <c r="BN414" s="69" t="str">
        <f t="shared" si="91"/>
        <v/>
      </c>
      <c r="BO414" s="69" t="str">
        <f t="shared" si="92"/>
        <v/>
      </c>
      <c r="BP414" s="69" t="str">
        <f t="shared" si="93"/>
        <v/>
      </c>
      <c r="BQ414" s="69" t="str">
        <f t="shared" si="94"/>
        <v/>
      </c>
      <c r="BT414" s="69" t="str">
        <f t="shared" si="95"/>
        <v/>
      </c>
      <c r="CX414" s="39" t="str">
        <f t="shared" si="98"/>
        <v/>
      </c>
    </row>
    <row r="415" spans="1:102" ht="20.100000000000001" customHeight="1" x14ac:dyDescent="0.25">
      <c r="A415" s="85">
        <f>ROW()</f>
        <v>415</v>
      </c>
      <c r="B415" s="129" t="str">
        <f t="shared" si="96"/>
        <v/>
      </c>
      <c r="C415" s="129" t="str">
        <f t="shared" si="85"/>
        <v/>
      </c>
      <c r="D415" s="129" t="str">
        <f>IF(C415="","",COUNTIFS(C$11:C415,"&gt;0"))</f>
        <v/>
      </c>
      <c r="E415" s="53"/>
      <c r="F415" s="54"/>
      <c r="G415" s="54"/>
      <c r="H415" s="53"/>
      <c r="I415" s="168"/>
      <c r="J415" s="64"/>
      <c r="K415" s="261"/>
      <c r="L415" s="259">
        <v>0</v>
      </c>
      <c r="M415" s="171" t="str">
        <f>IFERROR(VLOOKUP(J415,Lists!J$4:K$725,2,FALSE),"")</f>
        <v/>
      </c>
      <c r="N415" s="66" t="str">
        <f>IFERROR(VLOOKUP(J415,Lists!J$4:L$725,3,FALSE),"")</f>
        <v/>
      </c>
      <c r="O415" s="67" t="str">
        <f t="shared" si="97"/>
        <v/>
      </c>
      <c r="P415" s="62"/>
      <c r="Q415" s="169"/>
      <c r="R415" s="89"/>
      <c r="S415" s="97"/>
      <c r="T415" s="53"/>
      <c r="U415" s="89"/>
      <c r="V415" s="98"/>
      <c r="W415" s="107"/>
      <c r="X415" s="81" t="str">
        <f>IFERROR(VLOOKUP(I415,Lists!A$4:B$11,2,FALSE),"")</f>
        <v/>
      </c>
      <c r="Y415" s="81" t="str">
        <f>IFERROR(VLOOKUP(#REF!,Lists!A$12:B$45,2,FALSE),"")</f>
        <v/>
      </c>
      <c r="Z415" s="85" t="str">
        <f t="shared" si="86"/>
        <v/>
      </c>
      <c r="AA415" s="95" t="str">
        <f t="shared" si="87"/>
        <v/>
      </c>
      <c r="AB415" s="95" t="str">
        <f>IF(L415&lt;&gt;0,IF(R415="Yes",IF(#REF!="","P",""),""),"")</f>
        <v/>
      </c>
      <c r="AC415" s="95" t="str">
        <f t="shared" si="88"/>
        <v/>
      </c>
      <c r="AD415" s="95" t="str">
        <f t="shared" si="89"/>
        <v/>
      </c>
      <c r="AE415" s="95" t="str">
        <f t="shared" si="90"/>
        <v/>
      </c>
      <c r="BN415" s="69" t="str">
        <f t="shared" si="91"/>
        <v/>
      </c>
      <c r="BO415" s="69" t="str">
        <f t="shared" si="92"/>
        <v/>
      </c>
      <c r="BP415" s="69" t="str">
        <f t="shared" si="93"/>
        <v/>
      </c>
      <c r="BQ415" s="69" t="str">
        <f t="shared" si="94"/>
        <v/>
      </c>
      <c r="BT415" s="69" t="str">
        <f t="shared" si="95"/>
        <v/>
      </c>
      <c r="CX415" s="39" t="str">
        <f t="shared" si="98"/>
        <v/>
      </c>
    </row>
    <row r="416" spans="1:102" ht="20.100000000000001" customHeight="1" x14ac:dyDescent="0.25">
      <c r="A416" s="85">
        <f>ROW()</f>
        <v>416</v>
      </c>
      <c r="B416" s="129" t="str">
        <f t="shared" si="96"/>
        <v/>
      </c>
      <c r="C416" s="129" t="str">
        <f t="shared" si="85"/>
        <v/>
      </c>
      <c r="D416" s="129" t="str">
        <f>IF(C416="","",COUNTIFS(C$11:C416,"&gt;0"))</f>
        <v/>
      </c>
      <c r="E416" s="53"/>
      <c r="F416" s="54"/>
      <c r="G416" s="54"/>
      <c r="H416" s="53"/>
      <c r="I416" s="168"/>
      <c r="J416" s="64"/>
      <c r="K416" s="261"/>
      <c r="L416" s="259">
        <v>0</v>
      </c>
      <c r="M416" s="171" t="str">
        <f>IFERROR(VLOOKUP(J416,Lists!J$4:K$725,2,FALSE),"")</f>
        <v/>
      </c>
      <c r="N416" s="66" t="str">
        <f>IFERROR(VLOOKUP(J416,Lists!J$4:L$725,3,FALSE),"")</f>
        <v/>
      </c>
      <c r="O416" s="67" t="str">
        <f t="shared" si="97"/>
        <v/>
      </c>
      <c r="P416" s="62"/>
      <c r="Q416" s="169"/>
      <c r="R416" s="89"/>
      <c r="S416" s="97"/>
      <c r="T416" s="53"/>
      <c r="U416" s="89"/>
      <c r="V416" s="98"/>
      <c r="W416" s="107"/>
      <c r="X416" s="81" t="str">
        <f>IFERROR(VLOOKUP(I416,Lists!A$4:B$11,2,FALSE),"")</f>
        <v/>
      </c>
      <c r="Y416" s="81" t="str">
        <f>IFERROR(VLOOKUP(#REF!,Lists!A$12:B$45,2,FALSE),"")</f>
        <v/>
      </c>
      <c r="Z416" s="85" t="str">
        <f t="shared" si="86"/>
        <v/>
      </c>
      <c r="AA416" s="95" t="str">
        <f t="shared" si="87"/>
        <v/>
      </c>
      <c r="AB416" s="95" t="str">
        <f>IF(L416&lt;&gt;0,IF(R416="Yes",IF(#REF!="","P",""),""),"")</f>
        <v/>
      </c>
      <c r="AC416" s="95" t="str">
        <f t="shared" si="88"/>
        <v/>
      </c>
      <c r="AD416" s="95" t="str">
        <f t="shared" si="89"/>
        <v/>
      </c>
      <c r="AE416" s="95" t="str">
        <f t="shared" si="90"/>
        <v/>
      </c>
      <c r="BN416" s="69" t="str">
        <f t="shared" si="91"/>
        <v/>
      </c>
      <c r="BO416" s="69" t="str">
        <f t="shared" si="92"/>
        <v/>
      </c>
      <c r="BP416" s="69" t="str">
        <f t="shared" si="93"/>
        <v/>
      </c>
      <c r="BQ416" s="69" t="str">
        <f t="shared" si="94"/>
        <v/>
      </c>
      <c r="BT416" s="69" t="str">
        <f t="shared" si="95"/>
        <v/>
      </c>
      <c r="CX416" s="39" t="str">
        <f t="shared" si="98"/>
        <v/>
      </c>
    </row>
    <row r="417" spans="1:102" ht="20.100000000000001" customHeight="1" x14ac:dyDescent="0.25">
      <c r="A417" s="85">
        <f>ROW()</f>
        <v>417</v>
      </c>
      <c r="B417" s="129" t="str">
        <f t="shared" si="96"/>
        <v/>
      </c>
      <c r="C417" s="129" t="str">
        <f t="shared" si="85"/>
        <v/>
      </c>
      <c r="D417" s="129" t="str">
        <f>IF(C417="","",COUNTIFS(C$11:C417,"&gt;0"))</f>
        <v/>
      </c>
      <c r="E417" s="53"/>
      <c r="F417" s="54"/>
      <c r="G417" s="54"/>
      <c r="H417" s="53"/>
      <c r="I417" s="168"/>
      <c r="J417" s="64"/>
      <c r="K417" s="261"/>
      <c r="L417" s="259">
        <v>0</v>
      </c>
      <c r="M417" s="171" t="str">
        <f>IFERROR(VLOOKUP(J417,Lists!J$4:K$725,2,FALSE),"")</f>
        <v/>
      </c>
      <c r="N417" s="66" t="str">
        <f>IFERROR(VLOOKUP(J417,Lists!J$4:L$725,3,FALSE),"")</f>
        <v/>
      </c>
      <c r="O417" s="67" t="str">
        <f t="shared" si="97"/>
        <v/>
      </c>
      <c r="P417" s="62"/>
      <c r="Q417" s="169"/>
      <c r="R417" s="89"/>
      <c r="S417" s="97"/>
      <c r="T417" s="53"/>
      <c r="U417" s="89"/>
      <c r="V417" s="98"/>
      <c r="W417" s="107"/>
      <c r="X417" s="81" t="str">
        <f>IFERROR(VLOOKUP(I417,Lists!A$4:B$11,2,FALSE),"")</f>
        <v/>
      </c>
      <c r="Y417" s="81" t="str">
        <f>IFERROR(VLOOKUP(#REF!,Lists!A$12:B$45,2,FALSE),"")</f>
        <v/>
      </c>
      <c r="Z417" s="85" t="str">
        <f t="shared" si="86"/>
        <v/>
      </c>
      <c r="AA417" s="95" t="str">
        <f t="shared" si="87"/>
        <v/>
      </c>
      <c r="AB417" s="95" t="str">
        <f>IF(L417&lt;&gt;0,IF(R417="Yes",IF(#REF!="","P",""),""),"")</f>
        <v/>
      </c>
      <c r="AC417" s="95" t="str">
        <f t="shared" si="88"/>
        <v/>
      </c>
      <c r="AD417" s="95" t="str">
        <f t="shared" si="89"/>
        <v/>
      </c>
      <c r="AE417" s="95" t="str">
        <f t="shared" si="90"/>
        <v/>
      </c>
      <c r="BN417" s="69" t="str">
        <f t="shared" si="91"/>
        <v/>
      </c>
      <c r="BO417" s="69" t="str">
        <f t="shared" si="92"/>
        <v/>
      </c>
      <c r="BP417" s="69" t="str">
        <f t="shared" si="93"/>
        <v/>
      </c>
      <c r="BQ417" s="69" t="str">
        <f t="shared" si="94"/>
        <v/>
      </c>
      <c r="BT417" s="69" t="str">
        <f t="shared" si="95"/>
        <v/>
      </c>
      <c r="CX417" s="39" t="str">
        <f t="shared" si="98"/>
        <v/>
      </c>
    </row>
    <row r="418" spans="1:102" ht="20.100000000000001" customHeight="1" x14ac:dyDescent="0.25">
      <c r="A418" s="85">
        <f>ROW()</f>
        <v>418</v>
      </c>
      <c r="B418" s="129" t="str">
        <f t="shared" si="96"/>
        <v/>
      </c>
      <c r="C418" s="129" t="str">
        <f t="shared" si="85"/>
        <v/>
      </c>
      <c r="D418" s="129" t="str">
        <f>IF(C418="","",COUNTIFS(C$11:C418,"&gt;0"))</f>
        <v/>
      </c>
      <c r="E418" s="53"/>
      <c r="F418" s="54"/>
      <c r="G418" s="54"/>
      <c r="H418" s="53"/>
      <c r="I418" s="168"/>
      <c r="J418" s="64"/>
      <c r="K418" s="261"/>
      <c r="L418" s="259">
        <v>0</v>
      </c>
      <c r="M418" s="171" t="str">
        <f>IFERROR(VLOOKUP(J418,Lists!J$4:K$725,2,FALSE),"")</f>
        <v/>
      </c>
      <c r="N418" s="66" t="str">
        <f>IFERROR(VLOOKUP(J418,Lists!J$4:L$725,3,FALSE),"")</f>
        <v/>
      </c>
      <c r="O418" s="67" t="str">
        <f t="shared" si="97"/>
        <v/>
      </c>
      <c r="P418" s="62"/>
      <c r="Q418" s="169"/>
      <c r="R418" s="89"/>
      <c r="S418" s="97"/>
      <c r="T418" s="53"/>
      <c r="U418" s="89"/>
      <c r="V418" s="98"/>
      <c r="W418" s="107"/>
      <c r="X418" s="81" t="str">
        <f>IFERROR(VLOOKUP(I418,Lists!A$4:B$11,2,FALSE),"")</f>
        <v/>
      </c>
      <c r="Y418" s="81" t="str">
        <f>IFERROR(VLOOKUP(#REF!,Lists!A$12:B$45,2,FALSE),"")</f>
        <v/>
      </c>
      <c r="Z418" s="85" t="str">
        <f t="shared" si="86"/>
        <v/>
      </c>
      <c r="AA418" s="95" t="str">
        <f t="shared" si="87"/>
        <v/>
      </c>
      <c r="AB418" s="95" t="str">
        <f>IF(L418&lt;&gt;0,IF(R418="Yes",IF(#REF!="","P",""),""),"")</f>
        <v/>
      </c>
      <c r="AC418" s="95" t="str">
        <f t="shared" si="88"/>
        <v/>
      </c>
      <c r="AD418" s="95" t="str">
        <f t="shared" si="89"/>
        <v/>
      </c>
      <c r="AE418" s="95" t="str">
        <f t="shared" si="90"/>
        <v/>
      </c>
      <c r="BN418" s="69" t="str">
        <f t="shared" si="91"/>
        <v/>
      </c>
      <c r="BO418" s="69" t="str">
        <f t="shared" si="92"/>
        <v/>
      </c>
      <c r="BP418" s="69" t="str">
        <f t="shared" si="93"/>
        <v/>
      </c>
      <c r="BQ418" s="69" t="str">
        <f t="shared" si="94"/>
        <v/>
      </c>
      <c r="BT418" s="69" t="str">
        <f t="shared" si="95"/>
        <v/>
      </c>
      <c r="CX418" s="39" t="str">
        <f t="shared" si="98"/>
        <v/>
      </c>
    </row>
    <row r="419" spans="1:102" ht="20.100000000000001" customHeight="1" x14ac:dyDescent="0.25">
      <c r="A419" s="85">
        <f>ROW()</f>
        <v>419</v>
      </c>
      <c r="B419" s="129" t="str">
        <f t="shared" si="96"/>
        <v/>
      </c>
      <c r="C419" s="129" t="str">
        <f t="shared" si="85"/>
        <v/>
      </c>
      <c r="D419" s="129" t="str">
        <f>IF(C419="","",COUNTIFS(C$11:C419,"&gt;0"))</f>
        <v/>
      </c>
      <c r="E419" s="53"/>
      <c r="F419" s="54"/>
      <c r="G419" s="54"/>
      <c r="H419" s="53"/>
      <c r="I419" s="168"/>
      <c r="J419" s="64"/>
      <c r="K419" s="261"/>
      <c r="L419" s="259">
        <v>0</v>
      </c>
      <c r="M419" s="171" t="str">
        <f>IFERROR(VLOOKUP(J419,Lists!J$4:K$725,2,FALSE),"")</f>
        <v/>
      </c>
      <c r="N419" s="66" t="str">
        <f>IFERROR(VLOOKUP(J419,Lists!J$4:L$725,3,FALSE),"")</f>
        <v/>
      </c>
      <c r="O419" s="67" t="str">
        <f t="shared" si="97"/>
        <v/>
      </c>
      <c r="P419" s="62"/>
      <c r="Q419" s="169"/>
      <c r="R419" s="89"/>
      <c r="S419" s="97"/>
      <c r="T419" s="53"/>
      <c r="U419" s="89"/>
      <c r="V419" s="98"/>
      <c r="W419" s="107"/>
      <c r="X419" s="81" t="str">
        <f>IFERROR(VLOOKUP(I419,Lists!A$4:B$11,2,FALSE),"")</f>
        <v/>
      </c>
      <c r="Y419" s="81" t="str">
        <f>IFERROR(VLOOKUP(#REF!,Lists!A$12:B$45,2,FALSE),"")</f>
        <v/>
      </c>
      <c r="Z419" s="85" t="str">
        <f t="shared" si="86"/>
        <v/>
      </c>
      <c r="AA419" s="95" t="str">
        <f t="shared" si="87"/>
        <v/>
      </c>
      <c r="AB419" s="95" t="str">
        <f>IF(L419&lt;&gt;0,IF(R419="Yes",IF(#REF!="","P",""),""),"")</f>
        <v/>
      </c>
      <c r="AC419" s="95" t="str">
        <f t="shared" si="88"/>
        <v/>
      </c>
      <c r="AD419" s="95" t="str">
        <f t="shared" si="89"/>
        <v/>
      </c>
      <c r="AE419" s="95" t="str">
        <f t="shared" si="90"/>
        <v/>
      </c>
      <c r="BN419" s="69" t="str">
        <f t="shared" si="91"/>
        <v/>
      </c>
      <c r="BO419" s="69" t="str">
        <f t="shared" si="92"/>
        <v/>
      </c>
      <c r="BP419" s="69" t="str">
        <f t="shared" si="93"/>
        <v/>
      </c>
      <c r="BQ419" s="69" t="str">
        <f t="shared" si="94"/>
        <v/>
      </c>
      <c r="BT419" s="69" t="str">
        <f t="shared" si="95"/>
        <v/>
      </c>
      <c r="CX419" s="39" t="str">
        <f t="shared" si="98"/>
        <v/>
      </c>
    </row>
    <row r="420" spans="1:102" ht="20.100000000000001" customHeight="1" x14ac:dyDescent="0.25">
      <c r="A420" s="85">
        <f>ROW()</f>
        <v>420</v>
      </c>
      <c r="B420" s="129" t="str">
        <f t="shared" si="96"/>
        <v/>
      </c>
      <c r="C420" s="129" t="str">
        <f t="shared" si="85"/>
        <v/>
      </c>
      <c r="D420" s="129" t="str">
        <f>IF(C420="","",COUNTIFS(C$11:C420,"&gt;0"))</f>
        <v/>
      </c>
      <c r="E420" s="53"/>
      <c r="F420" s="54"/>
      <c r="G420" s="54"/>
      <c r="H420" s="53"/>
      <c r="I420" s="168"/>
      <c r="J420" s="64"/>
      <c r="K420" s="261"/>
      <c r="L420" s="259">
        <v>0</v>
      </c>
      <c r="M420" s="171" t="str">
        <f>IFERROR(VLOOKUP(J420,Lists!J$4:K$725,2,FALSE),"")</f>
        <v/>
      </c>
      <c r="N420" s="66" t="str">
        <f>IFERROR(VLOOKUP(J420,Lists!J$4:L$725,3,FALSE),"")</f>
        <v/>
      </c>
      <c r="O420" s="67" t="str">
        <f t="shared" si="97"/>
        <v/>
      </c>
      <c r="P420" s="62"/>
      <c r="Q420" s="169"/>
      <c r="R420" s="89"/>
      <c r="S420" s="97"/>
      <c r="T420" s="53"/>
      <c r="U420" s="89"/>
      <c r="V420" s="98"/>
      <c r="W420" s="107"/>
      <c r="X420" s="81" t="str">
        <f>IFERROR(VLOOKUP(I420,Lists!A$4:B$11,2,FALSE),"")</f>
        <v/>
      </c>
      <c r="Y420" s="81" t="str">
        <f>IFERROR(VLOOKUP(#REF!,Lists!A$12:B$45,2,FALSE),"")</f>
        <v/>
      </c>
      <c r="Z420" s="85" t="str">
        <f t="shared" si="86"/>
        <v/>
      </c>
      <c r="AA420" s="95" t="str">
        <f t="shared" si="87"/>
        <v/>
      </c>
      <c r="AB420" s="95" t="str">
        <f>IF(L420&lt;&gt;0,IF(R420="Yes",IF(#REF!="","P",""),""),"")</f>
        <v/>
      </c>
      <c r="AC420" s="95" t="str">
        <f t="shared" si="88"/>
        <v/>
      </c>
      <c r="AD420" s="95" t="str">
        <f t="shared" si="89"/>
        <v/>
      </c>
      <c r="AE420" s="95" t="str">
        <f t="shared" si="90"/>
        <v/>
      </c>
      <c r="BN420" s="69" t="str">
        <f t="shared" si="91"/>
        <v/>
      </c>
      <c r="BO420" s="69" t="str">
        <f t="shared" si="92"/>
        <v/>
      </c>
      <c r="BP420" s="69" t="str">
        <f t="shared" si="93"/>
        <v/>
      </c>
      <c r="BQ420" s="69" t="str">
        <f t="shared" si="94"/>
        <v/>
      </c>
      <c r="BT420" s="69" t="str">
        <f t="shared" si="95"/>
        <v/>
      </c>
      <c r="CX420" s="39" t="str">
        <f t="shared" si="98"/>
        <v/>
      </c>
    </row>
    <row r="421" spans="1:102" ht="20.100000000000001" customHeight="1" x14ac:dyDescent="0.25">
      <c r="A421" s="85">
        <f>ROW()</f>
        <v>421</v>
      </c>
      <c r="B421" s="129" t="str">
        <f t="shared" si="96"/>
        <v/>
      </c>
      <c r="C421" s="129" t="str">
        <f t="shared" si="85"/>
        <v/>
      </c>
      <c r="D421" s="129" t="str">
        <f>IF(C421="","",COUNTIFS(C$11:C421,"&gt;0"))</f>
        <v/>
      </c>
      <c r="E421" s="53"/>
      <c r="F421" s="54"/>
      <c r="G421" s="54"/>
      <c r="H421" s="53"/>
      <c r="I421" s="168"/>
      <c r="J421" s="64"/>
      <c r="K421" s="261"/>
      <c r="L421" s="259">
        <v>0</v>
      </c>
      <c r="M421" s="171" t="str">
        <f>IFERROR(VLOOKUP(J421,Lists!J$4:K$725,2,FALSE),"")</f>
        <v/>
      </c>
      <c r="N421" s="66" t="str">
        <f>IFERROR(VLOOKUP(J421,Lists!J$4:L$725,3,FALSE),"")</f>
        <v/>
      </c>
      <c r="O421" s="67" t="str">
        <f t="shared" si="97"/>
        <v/>
      </c>
      <c r="P421" s="62"/>
      <c r="Q421" s="169"/>
      <c r="R421" s="89"/>
      <c r="S421" s="97"/>
      <c r="T421" s="53"/>
      <c r="U421" s="89"/>
      <c r="V421" s="98"/>
      <c r="W421" s="107"/>
      <c r="X421" s="81" t="str">
        <f>IFERROR(VLOOKUP(I421,Lists!A$4:B$11,2,FALSE),"")</f>
        <v/>
      </c>
      <c r="Y421" s="81" t="str">
        <f>IFERROR(VLOOKUP(#REF!,Lists!A$12:B$45,2,FALSE),"")</f>
        <v/>
      </c>
      <c r="Z421" s="85" t="str">
        <f t="shared" si="86"/>
        <v/>
      </c>
      <c r="AA421" s="95" t="str">
        <f t="shared" si="87"/>
        <v/>
      </c>
      <c r="AB421" s="95" t="str">
        <f>IF(L421&lt;&gt;0,IF(R421="Yes",IF(#REF!="","P",""),""),"")</f>
        <v/>
      </c>
      <c r="AC421" s="95" t="str">
        <f t="shared" si="88"/>
        <v/>
      </c>
      <c r="AD421" s="95" t="str">
        <f t="shared" si="89"/>
        <v/>
      </c>
      <c r="AE421" s="95" t="str">
        <f t="shared" si="90"/>
        <v/>
      </c>
      <c r="BN421" s="69" t="str">
        <f t="shared" si="91"/>
        <v/>
      </c>
      <c r="BO421" s="69" t="str">
        <f t="shared" si="92"/>
        <v/>
      </c>
      <c r="BP421" s="69" t="str">
        <f t="shared" si="93"/>
        <v/>
      </c>
      <c r="BQ421" s="69" t="str">
        <f t="shared" si="94"/>
        <v/>
      </c>
      <c r="BT421" s="69" t="str">
        <f t="shared" si="95"/>
        <v/>
      </c>
      <c r="CX421" s="39" t="str">
        <f t="shared" si="98"/>
        <v/>
      </c>
    </row>
    <row r="422" spans="1:102" ht="20.100000000000001" customHeight="1" x14ac:dyDescent="0.25">
      <c r="A422" s="85">
        <f>ROW()</f>
        <v>422</v>
      </c>
      <c r="B422" s="129" t="str">
        <f t="shared" si="96"/>
        <v/>
      </c>
      <c r="C422" s="129" t="str">
        <f t="shared" si="85"/>
        <v/>
      </c>
      <c r="D422" s="129" t="str">
        <f>IF(C422="","",COUNTIFS(C$11:C422,"&gt;0"))</f>
        <v/>
      </c>
      <c r="E422" s="53"/>
      <c r="F422" s="54"/>
      <c r="G422" s="54"/>
      <c r="H422" s="53"/>
      <c r="I422" s="168"/>
      <c r="J422" s="64"/>
      <c r="K422" s="261"/>
      <c r="L422" s="259">
        <v>0</v>
      </c>
      <c r="M422" s="171" t="str">
        <f>IFERROR(VLOOKUP(J422,Lists!J$4:K$725,2,FALSE),"")</f>
        <v/>
      </c>
      <c r="N422" s="66" t="str">
        <f>IFERROR(VLOOKUP(J422,Lists!J$4:L$725,3,FALSE),"")</f>
        <v/>
      </c>
      <c r="O422" s="67" t="str">
        <f t="shared" si="97"/>
        <v/>
      </c>
      <c r="P422" s="62"/>
      <c r="Q422" s="169"/>
      <c r="R422" s="89"/>
      <c r="S422" s="97"/>
      <c r="T422" s="53"/>
      <c r="U422" s="89"/>
      <c r="V422" s="98"/>
      <c r="W422" s="107"/>
      <c r="X422" s="81" t="str">
        <f>IFERROR(VLOOKUP(I422,Lists!A$4:B$11,2,FALSE),"")</f>
        <v/>
      </c>
      <c r="Y422" s="81" t="str">
        <f>IFERROR(VLOOKUP(#REF!,Lists!A$12:B$45,2,FALSE),"")</f>
        <v/>
      </c>
      <c r="Z422" s="85" t="str">
        <f t="shared" si="86"/>
        <v/>
      </c>
      <c r="AA422" s="95" t="str">
        <f t="shared" si="87"/>
        <v/>
      </c>
      <c r="AB422" s="95" t="str">
        <f>IF(L422&lt;&gt;0,IF(R422="Yes",IF(#REF!="","P",""),""),"")</f>
        <v/>
      </c>
      <c r="AC422" s="95" t="str">
        <f t="shared" si="88"/>
        <v/>
      </c>
      <c r="AD422" s="95" t="str">
        <f t="shared" si="89"/>
        <v/>
      </c>
      <c r="AE422" s="95" t="str">
        <f t="shared" si="90"/>
        <v/>
      </c>
      <c r="BN422" s="69" t="str">
        <f t="shared" si="91"/>
        <v/>
      </c>
      <c r="BO422" s="69" t="str">
        <f t="shared" si="92"/>
        <v/>
      </c>
      <c r="BP422" s="69" t="str">
        <f t="shared" si="93"/>
        <v/>
      </c>
      <c r="BQ422" s="69" t="str">
        <f t="shared" si="94"/>
        <v/>
      </c>
      <c r="BT422" s="69" t="str">
        <f t="shared" si="95"/>
        <v/>
      </c>
      <c r="CX422" s="39" t="str">
        <f t="shared" si="98"/>
        <v/>
      </c>
    </row>
    <row r="423" spans="1:102" ht="20.100000000000001" customHeight="1" x14ac:dyDescent="0.25">
      <c r="A423" s="85">
        <f>ROW()</f>
        <v>423</v>
      </c>
      <c r="B423" s="129" t="str">
        <f t="shared" si="96"/>
        <v/>
      </c>
      <c r="C423" s="129" t="str">
        <f t="shared" si="85"/>
        <v/>
      </c>
      <c r="D423" s="129" t="str">
        <f>IF(C423="","",COUNTIFS(C$11:C423,"&gt;0"))</f>
        <v/>
      </c>
      <c r="E423" s="53"/>
      <c r="F423" s="54"/>
      <c r="G423" s="54"/>
      <c r="H423" s="53"/>
      <c r="I423" s="168"/>
      <c r="J423" s="64"/>
      <c r="K423" s="261"/>
      <c r="L423" s="259">
        <v>0</v>
      </c>
      <c r="M423" s="171" t="str">
        <f>IFERROR(VLOOKUP(J423,Lists!J$4:K$725,2,FALSE),"")</f>
        <v/>
      </c>
      <c r="N423" s="66" t="str">
        <f>IFERROR(VLOOKUP(J423,Lists!J$4:L$725,3,FALSE),"")</f>
        <v/>
      </c>
      <c r="O423" s="67" t="str">
        <f t="shared" si="97"/>
        <v/>
      </c>
      <c r="P423" s="62"/>
      <c r="Q423" s="169"/>
      <c r="R423" s="89"/>
      <c r="S423" s="97"/>
      <c r="T423" s="53"/>
      <c r="U423" s="89"/>
      <c r="V423" s="98"/>
      <c r="W423" s="107"/>
      <c r="X423" s="81" t="str">
        <f>IFERROR(VLOOKUP(I423,Lists!A$4:B$11,2,FALSE),"")</f>
        <v/>
      </c>
      <c r="Y423" s="81" t="str">
        <f>IFERROR(VLOOKUP(#REF!,Lists!A$12:B$45,2,FALSE),"")</f>
        <v/>
      </c>
      <c r="Z423" s="85" t="str">
        <f t="shared" si="86"/>
        <v/>
      </c>
      <c r="AA423" s="95" t="str">
        <f t="shared" si="87"/>
        <v/>
      </c>
      <c r="AB423" s="95" t="str">
        <f>IF(L423&lt;&gt;0,IF(R423="Yes",IF(#REF!="","P",""),""),"")</f>
        <v/>
      </c>
      <c r="AC423" s="95" t="str">
        <f t="shared" si="88"/>
        <v/>
      </c>
      <c r="AD423" s="95" t="str">
        <f t="shared" si="89"/>
        <v/>
      </c>
      <c r="AE423" s="95" t="str">
        <f t="shared" si="90"/>
        <v/>
      </c>
      <c r="BN423" s="69" t="str">
        <f t="shared" si="91"/>
        <v/>
      </c>
      <c r="BO423" s="69" t="str">
        <f t="shared" si="92"/>
        <v/>
      </c>
      <c r="BP423" s="69" t="str">
        <f t="shared" si="93"/>
        <v/>
      </c>
      <c r="BQ423" s="69" t="str">
        <f t="shared" si="94"/>
        <v/>
      </c>
      <c r="BT423" s="69" t="str">
        <f t="shared" si="95"/>
        <v/>
      </c>
      <c r="CX423" s="39" t="str">
        <f t="shared" si="98"/>
        <v/>
      </c>
    </row>
    <row r="424" spans="1:102" ht="20.100000000000001" customHeight="1" x14ac:dyDescent="0.25">
      <c r="A424" s="85">
        <f>ROW()</f>
        <v>424</v>
      </c>
      <c r="B424" s="129" t="str">
        <f t="shared" si="96"/>
        <v/>
      </c>
      <c r="C424" s="129" t="str">
        <f t="shared" si="85"/>
        <v/>
      </c>
      <c r="D424" s="129" t="str">
        <f>IF(C424="","",COUNTIFS(C$11:C424,"&gt;0"))</f>
        <v/>
      </c>
      <c r="E424" s="53"/>
      <c r="F424" s="54"/>
      <c r="G424" s="54"/>
      <c r="H424" s="53"/>
      <c r="I424" s="168"/>
      <c r="J424" s="64"/>
      <c r="K424" s="261"/>
      <c r="L424" s="259">
        <v>0</v>
      </c>
      <c r="M424" s="171" t="str">
        <f>IFERROR(VLOOKUP(J424,Lists!J$4:K$725,2,FALSE),"")</f>
        <v/>
      </c>
      <c r="N424" s="66" t="str">
        <f>IFERROR(VLOOKUP(J424,Lists!J$4:L$725,3,FALSE),"")</f>
        <v/>
      </c>
      <c r="O424" s="67" t="str">
        <f t="shared" si="97"/>
        <v/>
      </c>
      <c r="P424" s="62"/>
      <c r="Q424" s="169"/>
      <c r="R424" s="89"/>
      <c r="S424" s="97"/>
      <c r="T424" s="53"/>
      <c r="U424" s="89"/>
      <c r="V424" s="98"/>
      <c r="W424" s="107"/>
      <c r="X424" s="81" t="str">
        <f>IFERROR(VLOOKUP(I424,Lists!A$4:B$11,2,FALSE),"")</f>
        <v/>
      </c>
      <c r="Y424" s="81" t="str">
        <f>IFERROR(VLOOKUP(#REF!,Lists!A$12:B$45,2,FALSE),"")</f>
        <v/>
      </c>
      <c r="Z424" s="85" t="str">
        <f t="shared" si="86"/>
        <v/>
      </c>
      <c r="AA424" s="95" t="str">
        <f t="shared" si="87"/>
        <v/>
      </c>
      <c r="AB424" s="95" t="str">
        <f>IF(L424&lt;&gt;0,IF(R424="Yes",IF(#REF!="","P",""),""),"")</f>
        <v/>
      </c>
      <c r="AC424" s="95" t="str">
        <f t="shared" si="88"/>
        <v/>
      </c>
      <c r="AD424" s="95" t="str">
        <f t="shared" si="89"/>
        <v/>
      </c>
      <c r="AE424" s="95" t="str">
        <f t="shared" si="90"/>
        <v/>
      </c>
      <c r="BN424" s="69" t="str">
        <f t="shared" si="91"/>
        <v/>
      </c>
      <c r="BO424" s="69" t="str">
        <f t="shared" si="92"/>
        <v/>
      </c>
      <c r="BP424" s="69" t="str">
        <f t="shared" si="93"/>
        <v/>
      </c>
      <c r="BQ424" s="69" t="str">
        <f t="shared" si="94"/>
        <v/>
      </c>
      <c r="BT424" s="69" t="str">
        <f t="shared" si="95"/>
        <v/>
      </c>
      <c r="CX424" s="39" t="str">
        <f t="shared" si="98"/>
        <v/>
      </c>
    </row>
    <row r="425" spans="1:102" ht="20.100000000000001" customHeight="1" x14ac:dyDescent="0.25">
      <c r="A425" s="85">
        <f>ROW()</f>
        <v>425</v>
      </c>
      <c r="B425" s="129" t="str">
        <f t="shared" si="96"/>
        <v/>
      </c>
      <c r="C425" s="129" t="str">
        <f t="shared" si="85"/>
        <v/>
      </c>
      <c r="D425" s="129" t="str">
        <f>IF(C425="","",COUNTIFS(C$11:C425,"&gt;0"))</f>
        <v/>
      </c>
      <c r="E425" s="53"/>
      <c r="F425" s="54"/>
      <c r="G425" s="54"/>
      <c r="H425" s="53"/>
      <c r="I425" s="168"/>
      <c r="J425" s="64"/>
      <c r="K425" s="261"/>
      <c r="L425" s="259">
        <v>0</v>
      </c>
      <c r="M425" s="171" t="str">
        <f>IFERROR(VLOOKUP(J425,Lists!J$4:K$725,2,FALSE),"")</f>
        <v/>
      </c>
      <c r="N425" s="66" t="str">
        <f>IFERROR(VLOOKUP(J425,Lists!J$4:L$725,3,FALSE),"")</f>
        <v/>
      </c>
      <c r="O425" s="67" t="str">
        <f t="shared" si="97"/>
        <v/>
      </c>
      <c r="P425" s="62"/>
      <c r="Q425" s="169"/>
      <c r="R425" s="89"/>
      <c r="S425" s="97"/>
      <c r="T425" s="53"/>
      <c r="U425" s="89"/>
      <c r="V425" s="98"/>
      <c r="W425" s="107"/>
      <c r="X425" s="81" t="str">
        <f>IFERROR(VLOOKUP(I425,Lists!A$4:B$11,2,FALSE),"")</f>
        <v/>
      </c>
      <c r="Y425" s="81" t="str">
        <f>IFERROR(VLOOKUP(#REF!,Lists!A$12:B$45,2,FALSE),"")</f>
        <v/>
      </c>
      <c r="Z425" s="85" t="str">
        <f t="shared" si="86"/>
        <v/>
      </c>
      <c r="AA425" s="95" t="str">
        <f t="shared" si="87"/>
        <v/>
      </c>
      <c r="AB425" s="95" t="str">
        <f>IF(L425&lt;&gt;0,IF(R425="Yes",IF(#REF!="","P",""),""),"")</f>
        <v/>
      </c>
      <c r="AC425" s="95" t="str">
        <f t="shared" si="88"/>
        <v/>
      </c>
      <c r="AD425" s="95" t="str">
        <f t="shared" si="89"/>
        <v/>
      </c>
      <c r="AE425" s="95" t="str">
        <f t="shared" si="90"/>
        <v/>
      </c>
      <c r="BN425" s="69" t="str">
        <f t="shared" si="91"/>
        <v/>
      </c>
      <c r="BO425" s="69" t="str">
        <f t="shared" si="92"/>
        <v/>
      </c>
      <c r="BP425" s="69" t="str">
        <f t="shared" si="93"/>
        <v/>
      </c>
      <c r="BQ425" s="69" t="str">
        <f t="shared" si="94"/>
        <v/>
      </c>
      <c r="BT425" s="69" t="str">
        <f t="shared" si="95"/>
        <v/>
      </c>
      <c r="CX425" s="39" t="str">
        <f t="shared" si="98"/>
        <v/>
      </c>
    </row>
    <row r="426" spans="1:102" ht="20.100000000000001" customHeight="1" x14ac:dyDescent="0.25">
      <c r="A426" s="85">
        <f>ROW()</f>
        <v>426</v>
      </c>
      <c r="B426" s="129" t="str">
        <f t="shared" si="96"/>
        <v/>
      </c>
      <c r="C426" s="129" t="str">
        <f t="shared" si="85"/>
        <v/>
      </c>
      <c r="D426" s="129" t="str">
        <f>IF(C426="","",COUNTIFS(C$11:C426,"&gt;0"))</f>
        <v/>
      </c>
      <c r="E426" s="53"/>
      <c r="F426" s="54"/>
      <c r="G426" s="54"/>
      <c r="H426" s="53"/>
      <c r="I426" s="168"/>
      <c r="J426" s="64"/>
      <c r="K426" s="261"/>
      <c r="L426" s="259">
        <v>0</v>
      </c>
      <c r="M426" s="171" t="str">
        <f>IFERROR(VLOOKUP(J426,Lists!J$4:K$725,2,FALSE),"")</f>
        <v/>
      </c>
      <c r="N426" s="66" t="str">
        <f>IFERROR(VLOOKUP(J426,Lists!J$4:L$725,3,FALSE),"")</f>
        <v/>
      </c>
      <c r="O426" s="67" t="str">
        <f t="shared" si="97"/>
        <v/>
      </c>
      <c r="P426" s="62"/>
      <c r="Q426" s="169"/>
      <c r="R426" s="89"/>
      <c r="S426" s="97"/>
      <c r="T426" s="53"/>
      <c r="U426" s="89"/>
      <c r="V426" s="98"/>
      <c r="W426" s="107"/>
      <c r="X426" s="81" t="str">
        <f>IFERROR(VLOOKUP(I426,Lists!A$4:B$11,2,FALSE),"")</f>
        <v/>
      </c>
      <c r="Y426" s="81" t="str">
        <f>IFERROR(VLOOKUP(#REF!,Lists!A$12:B$45,2,FALSE),"")</f>
        <v/>
      </c>
      <c r="Z426" s="85" t="str">
        <f t="shared" si="86"/>
        <v/>
      </c>
      <c r="AA426" s="95" t="str">
        <f t="shared" si="87"/>
        <v/>
      </c>
      <c r="AB426" s="95" t="str">
        <f>IF(L426&lt;&gt;0,IF(R426="Yes",IF(#REF!="","P",""),""),"")</f>
        <v/>
      </c>
      <c r="AC426" s="95" t="str">
        <f t="shared" si="88"/>
        <v/>
      </c>
      <c r="AD426" s="95" t="str">
        <f t="shared" si="89"/>
        <v/>
      </c>
      <c r="AE426" s="95" t="str">
        <f t="shared" si="90"/>
        <v/>
      </c>
      <c r="BN426" s="69" t="str">
        <f t="shared" si="91"/>
        <v/>
      </c>
      <c r="BO426" s="69" t="str">
        <f t="shared" si="92"/>
        <v/>
      </c>
      <c r="BP426" s="69" t="str">
        <f t="shared" si="93"/>
        <v/>
      </c>
      <c r="BQ426" s="69" t="str">
        <f t="shared" si="94"/>
        <v/>
      </c>
      <c r="BT426" s="69" t="str">
        <f t="shared" si="95"/>
        <v/>
      </c>
      <c r="CX426" s="39" t="str">
        <f t="shared" si="98"/>
        <v/>
      </c>
    </row>
    <row r="427" spans="1:102" ht="20.100000000000001" customHeight="1" x14ac:dyDescent="0.25">
      <c r="A427" s="85">
        <f>ROW()</f>
        <v>427</v>
      </c>
      <c r="B427" s="129" t="str">
        <f t="shared" si="96"/>
        <v/>
      </c>
      <c r="C427" s="129" t="str">
        <f t="shared" si="85"/>
        <v/>
      </c>
      <c r="D427" s="129" t="str">
        <f>IF(C427="","",COUNTIFS(C$11:C427,"&gt;0"))</f>
        <v/>
      </c>
      <c r="E427" s="53"/>
      <c r="F427" s="54"/>
      <c r="G427" s="54"/>
      <c r="H427" s="53"/>
      <c r="I427" s="168"/>
      <c r="J427" s="64"/>
      <c r="K427" s="261"/>
      <c r="L427" s="259">
        <v>0</v>
      </c>
      <c r="M427" s="171" t="str">
        <f>IFERROR(VLOOKUP(J427,Lists!J$4:K$725,2,FALSE),"")</f>
        <v/>
      </c>
      <c r="N427" s="66" t="str">
        <f>IFERROR(VLOOKUP(J427,Lists!J$4:L$725,3,FALSE),"")</f>
        <v/>
      </c>
      <c r="O427" s="67" t="str">
        <f t="shared" si="97"/>
        <v/>
      </c>
      <c r="P427" s="62"/>
      <c r="Q427" s="169"/>
      <c r="R427" s="89"/>
      <c r="S427" s="97"/>
      <c r="T427" s="53"/>
      <c r="U427" s="89"/>
      <c r="V427" s="98"/>
      <c r="W427" s="107"/>
      <c r="X427" s="81" t="str">
        <f>IFERROR(VLOOKUP(I427,Lists!A$4:B$11,2,FALSE),"")</f>
        <v/>
      </c>
      <c r="Y427" s="81" t="str">
        <f>IFERROR(VLOOKUP(#REF!,Lists!A$12:B$45,2,FALSE),"")</f>
        <v/>
      </c>
      <c r="Z427" s="85" t="str">
        <f t="shared" si="86"/>
        <v/>
      </c>
      <c r="AA427" s="95" t="str">
        <f t="shared" si="87"/>
        <v/>
      </c>
      <c r="AB427" s="95" t="str">
        <f>IF(L427&lt;&gt;0,IF(R427="Yes",IF(#REF!="","P",""),""),"")</f>
        <v/>
      </c>
      <c r="AC427" s="95" t="str">
        <f t="shared" si="88"/>
        <v/>
      </c>
      <c r="AD427" s="95" t="str">
        <f t="shared" si="89"/>
        <v/>
      </c>
      <c r="AE427" s="95" t="str">
        <f t="shared" si="90"/>
        <v/>
      </c>
      <c r="BN427" s="69" t="str">
        <f t="shared" si="91"/>
        <v/>
      </c>
      <c r="BO427" s="69" t="str">
        <f t="shared" si="92"/>
        <v/>
      </c>
      <c r="BP427" s="69" t="str">
        <f t="shared" si="93"/>
        <v/>
      </c>
      <c r="BQ427" s="69" t="str">
        <f t="shared" si="94"/>
        <v/>
      </c>
      <c r="BT427" s="69" t="str">
        <f t="shared" si="95"/>
        <v/>
      </c>
      <c r="CX427" s="39" t="str">
        <f t="shared" si="98"/>
        <v/>
      </c>
    </row>
    <row r="428" spans="1:102" ht="20.100000000000001" customHeight="1" x14ac:dyDescent="0.25">
      <c r="A428" s="85">
        <f>ROW()</f>
        <v>428</v>
      </c>
      <c r="B428" s="129" t="str">
        <f t="shared" si="96"/>
        <v/>
      </c>
      <c r="C428" s="129" t="str">
        <f t="shared" si="85"/>
        <v/>
      </c>
      <c r="D428" s="129" t="str">
        <f>IF(C428="","",COUNTIFS(C$11:C428,"&gt;0"))</f>
        <v/>
      </c>
      <c r="E428" s="53"/>
      <c r="F428" s="54"/>
      <c r="G428" s="54"/>
      <c r="H428" s="53"/>
      <c r="I428" s="168"/>
      <c r="J428" s="64"/>
      <c r="K428" s="261"/>
      <c r="L428" s="259">
        <v>0</v>
      </c>
      <c r="M428" s="171" t="str">
        <f>IFERROR(VLOOKUP(J428,Lists!J$4:K$725,2,FALSE),"")</f>
        <v/>
      </c>
      <c r="N428" s="66" t="str">
        <f>IFERROR(VLOOKUP(J428,Lists!J$4:L$725,3,FALSE),"")</f>
        <v/>
      </c>
      <c r="O428" s="67" t="str">
        <f t="shared" si="97"/>
        <v/>
      </c>
      <c r="P428" s="62"/>
      <c r="Q428" s="169"/>
      <c r="R428" s="89"/>
      <c r="S428" s="97"/>
      <c r="T428" s="53"/>
      <c r="U428" s="89"/>
      <c r="V428" s="98"/>
      <c r="W428" s="107"/>
      <c r="X428" s="81" t="str">
        <f>IFERROR(VLOOKUP(I428,Lists!A$4:B$11,2,FALSE),"")</f>
        <v/>
      </c>
      <c r="Y428" s="81" t="str">
        <f>IFERROR(VLOOKUP(#REF!,Lists!A$12:B$45,2,FALSE),"")</f>
        <v/>
      </c>
      <c r="Z428" s="85" t="str">
        <f t="shared" si="86"/>
        <v/>
      </c>
      <c r="AA428" s="95" t="str">
        <f t="shared" si="87"/>
        <v/>
      </c>
      <c r="AB428" s="95" t="str">
        <f>IF(L428&lt;&gt;0,IF(R428="Yes",IF(#REF!="","P",""),""),"")</f>
        <v/>
      </c>
      <c r="AC428" s="95" t="str">
        <f t="shared" si="88"/>
        <v/>
      </c>
      <c r="AD428" s="95" t="str">
        <f t="shared" si="89"/>
        <v/>
      </c>
      <c r="AE428" s="95" t="str">
        <f t="shared" si="90"/>
        <v/>
      </c>
      <c r="BN428" s="69" t="str">
        <f t="shared" si="91"/>
        <v/>
      </c>
      <c r="BO428" s="69" t="str">
        <f t="shared" si="92"/>
        <v/>
      </c>
      <c r="BP428" s="69" t="str">
        <f t="shared" si="93"/>
        <v/>
      </c>
      <c r="BQ428" s="69" t="str">
        <f t="shared" si="94"/>
        <v/>
      </c>
      <c r="BT428" s="69" t="str">
        <f t="shared" si="95"/>
        <v/>
      </c>
      <c r="CX428" s="39" t="str">
        <f t="shared" si="98"/>
        <v/>
      </c>
    </row>
    <row r="429" spans="1:102" ht="20.100000000000001" customHeight="1" x14ac:dyDescent="0.25">
      <c r="A429" s="85">
        <f>ROW()</f>
        <v>429</v>
      </c>
      <c r="B429" s="129" t="str">
        <f t="shared" si="96"/>
        <v/>
      </c>
      <c r="C429" s="129" t="str">
        <f t="shared" si="85"/>
        <v/>
      </c>
      <c r="D429" s="129" t="str">
        <f>IF(C429="","",COUNTIFS(C$11:C429,"&gt;0"))</f>
        <v/>
      </c>
      <c r="E429" s="53"/>
      <c r="F429" s="54"/>
      <c r="G429" s="54"/>
      <c r="H429" s="53"/>
      <c r="I429" s="168"/>
      <c r="J429" s="64"/>
      <c r="K429" s="261"/>
      <c r="L429" s="259">
        <v>0</v>
      </c>
      <c r="M429" s="171" t="str">
        <f>IFERROR(VLOOKUP(J429,Lists!J$4:K$725,2,FALSE),"")</f>
        <v/>
      </c>
      <c r="N429" s="66" t="str">
        <f>IFERROR(VLOOKUP(J429,Lists!J$4:L$725,3,FALSE),"")</f>
        <v/>
      </c>
      <c r="O429" s="67" t="str">
        <f t="shared" si="97"/>
        <v/>
      </c>
      <c r="P429" s="62"/>
      <c r="Q429" s="169"/>
      <c r="R429" s="89"/>
      <c r="S429" s="97"/>
      <c r="T429" s="53"/>
      <c r="U429" s="89"/>
      <c r="V429" s="98"/>
      <c r="W429" s="107"/>
      <c r="X429" s="81" t="str">
        <f>IFERROR(VLOOKUP(I429,Lists!A$4:B$11,2,FALSE),"")</f>
        <v/>
      </c>
      <c r="Y429" s="81" t="str">
        <f>IFERROR(VLOOKUP(#REF!,Lists!A$12:B$45,2,FALSE),"")</f>
        <v/>
      </c>
      <c r="Z429" s="85" t="str">
        <f t="shared" si="86"/>
        <v/>
      </c>
      <c r="AA429" s="95" t="str">
        <f t="shared" si="87"/>
        <v/>
      </c>
      <c r="AB429" s="95" t="str">
        <f>IF(L429&lt;&gt;0,IF(R429="Yes",IF(#REF!="","P",""),""),"")</f>
        <v/>
      </c>
      <c r="AC429" s="95" t="str">
        <f t="shared" si="88"/>
        <v/>
      </c>
      <c r="AD429" s="95" t="str">
        <f t="shared" si="89"/>
        <v/>
      </c>
      <c r="AE429" s="95" t="str">
        <f t="shared" si="90"/>
        <v/>
      </c>
      <c r="BN429" s="69" t="str">
        <f t="shared" si="91"/>
        <v/>
      </c>
      <c r="BO429" s="69" t="str">
        <f t="shared" si="92"/>
        <v/>
      </c>
      <c r="BP429" s="69" t="str">
        <f t="shared" si="93"/>
        <v/>
      </c>
      <c r="BQ429" s="69" t="str">
        <f t="shared" si="94"/>
        <v/>
      </c>
      <c r="BT429" s="69" t="str">
        <f t="shared" si="95"/>
        <v/>
      </c>
      <c r="CX429" s="39" t="str">
        <f t="shared" si="98"/>
        <v/>
      </c>
    </row>
    <row r="430" spans="1:102" ht="20.100000000000001" customHeight="1" x14ac:dyDescent="0.25">
      <c r="A430" s="85">
        <f>ROW()</f>
        <v>430</v>
      </c>
      <c r="B430" s="129" t="str">
        <f t="shared" si="96"/>
        <v/>
      </c>
      <c r="C430" s="129" t="str">
        <f t="shared" si="85"/>
        <v/>
      </c>
      <c r="D430" s="129" t="str">
        <f>IF(C430="","",COUNTIFS(C$11:C430,"&gt;0"))</f>
        <v/>
      </c>
      <c r="E430" s="53"/>
      <c r="F430" s="54"/>
      <c r="G430" s="54"/>
      <c r="H430" s="53"/>
      <c r="I430" s="168"/>
      <c r="J430" s="64"/>
      <c r="K430" s="261"/>
      <c r="L430" s="259">
        <v>0</v>
      </c>
      <c r="M430" s="171" t="str">
        <f>IFERROR(VLOOKUP(J430,Lists!J$4:K$725,2,FALSE),"")</f>
        <v/>
      </c>
      <c r="N430" s="66" t="str">
        <f>IFERROR(VLOOKUP(J430,Lists!J$4:L$725,3,FALSE),"")</f>
        <v/>
      </c>
      <c r="O430" s="67" t="str">
        <f t="shared" si="97"/>
        <v/>
      </c>
      <c r="P430" s="62"/>
      <c r="Q430" s="169"/>
      <c r="R430" s="89"/>
      <c r="S430" s="97"/>
      <c r="T430" s="53"/>
      <c r="U430" s="89"/>
      <c r="V430" s="98"/>
      <c r="W430" s="107"/>
      <c r="X430" s="81" t="str">
        <f>IFERROR(VLOOKUP(I430,Lists!A$4:B$11,2,FALSE),"")</f>
        <v/>
      </c>
      <c r="Y430" s="81" t="str">
        <f>IFERROR(VLOOKUP(#REF!,Lists!A$12:B$45,2,FALSE),"")</f>
        <v/>
      </c>
      <c r="Z430" s="85" t="str">
        <f t="shared" si="86"/>
        <v/>
      </c>
      <c r="AA430" s="95" t="str">
        <f t="shared" si="87"/>
        <v/>
      </c>
      <c r="AB430" s="95" t="str">
        <f>IF(L430&lt;&gt;0,IF(R430="Yes",IF(#REF!="","P",""),""),"")</f>
        <v/>
      </c>
      <c r="AC430" s="95" t="str">
        <f t="shared" si="88"/>
        <v/>
      </c>
      <c r="AD430" s="95" t="str">
        <f t="shared" si="89"/>
        <v/>
      </c>
      <c r="AE430" s="95" t="str">
        <f t="shared" si="90"/>
        <v/>
      </c>
      <c r="BN430" s="69" t="str">
        <f t="shared" si="91"/>
        <v/>
      </c>
      <c r="BO430" s="69" t="str">
        <f t="shared" si="92"/>
        <v/>
      </c>
      <c r="BP430" s="69" t="str">
        <f t="shared" si="93"/>
        <v/>
      </c>
      <c r="BQ430" s="69" t="str">
        <f t="shared" si="94"/>
        <v/>
      </c>
      <c r="BT430" s="69" t="str">
        <f t="shared" si="95"/>
        <v/>
      </c>
      <c r="CX430" s="39" t="str">
        <f t="shared" si="98"/>
        <v/>
      </c>
    </row>
    <row r="431" spans="1:102" ht="20.100000000000001" customHeight="1" x14ac:dyDescent="0.25">
      <c r="A431" s="85">
        <f>ROW()</f>
        <v>431</v>
      </c>
      <c r="B431" s="129" t="str">
        <f t="shared" si="96"/>
        <v/>
      </c>
      <c r="C431" s="129" t="str">
        <f t="shared" si="85"/>
        <v/>
      </c>
      <c r="D431" s="129" t="str">
        <f>IF(C431="","",COUNTIFS(C$11:C431,"&gt;0"))</f>
        <v/>
      </c>
      <c r="E431" s="53"/>
      <c r="F431" s="54"/>
      <c r="G431" s="54"/>
      <c r="H431" s="53"/>
      <c r="I431" s="168"/>
      <c r="J431" s="64"/>
      <c r="K431" s="261"/>
      <c r="L431" s="259">
        <v>0</v>
      </c>
      <c r="M431" s="171" t="str">
        <f>IFERROR(VLOOKUP(J431,Lists!J$4:K$725,2,FALSE),"")</f>
        <v/>
      </c>
      <c r="N431" s="66" t="str">
        <f>IFERROR(VLOOKUP(J431,Lists!J$4:L$725,3,FALSE),"")</f>
        <v/>
      </c>
      <c r="O431" s="67" t="str">
        <f t="shared" si="97"/>
        <v/>
      </c>
      <c r="P431" s="62"/>
      <c r="Q431" s="169"/>
      <c r="R431" s="89"/>
      <c r="S431" s="97"/>
      <c r="T431" s="53"/>
      <c r="U431" s="89"/>
      <c r="V431" s="98"/>
      <c r="W431" s="107"/>
      <c r="X431" s="81" t="str">
        <f>IFERROR(VLOOKUP(I431,Lists!A$4:B$11,2,FALSE),"")</f>
        <v/>
      </c>
      <c r="Y431" s="81" t="str">
        <f>IFERROR(VLOOKUP(#REF!,Lists!A$12:B$45,2,FALSE),"")</f>
        <v/>
      </c>
      <c r="Z431" s="85" t="str">
        <f t="shared" si="86"/>
        <v/>
      </c>
      <c r="AA431" s="95" t="str">
        <f t="shared" si="87"/>
        <v/>
      </c>
      <c r="AB431" s="95" t="str">
        <f>IF(L431&lt;&gt;0,IF(R431="Yes",IF(#REF!="","P",""),""),"")</f>
        <v/>
      </c>
      <c r="AC431" s="95" t="str">
        <f t="shared" si="88"/>
        <v/>
      </c>
      <c r="AD431" s="95" t="str">
        <f t="shared" si="89"/>
        <v/>
      </c>
      <c r="AE431" s="95" t="str">
        <f t="shared" si="90"/>
        <v/>
      </c>
      <c r="BN431" s="69" t="str">
        <f t="shared" si="91"/>
        <v/>
      </c>
      <c r="BO431" s="69" t="str">
        <f t="shared" si="92"/>
        <v/>
      </c>
      <c r="BP431" s="69" t="str">
        <f t="shared" si="93"/>
        <v/>
      </c>
      <c r="BQ431" s="69" t="str">
        <f t="shared" si="94"/>
        <v/>
      </c>
      <c r="BT431" s="69" t="str">
        <f t="shared" si="95"/>
        <v/>
      </c>
      <c r="CX431" s="39" t="str">
        <f t="shared" si="98"/>
        <v/>
      </c>
    </row>
    <row r="432" spans="1:102" ht="20.100000000000001" customHeight="1" x14ac:dyDescent="0.25">
      <c r="A432" s="85">
        <f>ROW()</f>
        <v>432</v>
      </c>
      <c r="B432" s="129" t="str">
        <f t="shared" si="96"/>
        <v/>
      </c>
      <c r="C432" s="129" t="str">
        <f t="shared" si="85"/>
        <v/>
      </c>
      <c r="D432" s="129" t="str">
        <f>IF(C432="","",COUNTIFS(C$11:C432,"&gt;0"))</f>
        <v/>
      </c>
      <c r="E432" s="53"/>
      <c r="F432" s="54"/>
      <c r="G432" s="54"/>
      <c r="H432" s="53"/>
      <c r="I432" s="168"/>
      <c r="J432" s="64"/>
      <c r="K432" s="261"/>
      <c r="L432" s="259">
        <v>0</v>
      </c>
      <c r="M432" s="171" t="str">
        <f>IFERROR(VLOOKUP(J432,Lists!J$4:K$725,2,FALSE),"")</f>
        <v/>
      </c>
      <c r="N432" s="66" t="str">
        <f>IFERROR(VLOOKUP(J432,Lists!J$4:L$725,3,FALSE),"")</f>
        <v/>
      </c>
      <c r="O432" s="67" t="str">
        <f t="shared" si="97"/>
        <v/>
      </c>
      <c r="P432" s="62"/>
      <c r="Q432" s="169"/>
      <c r="R432" s="89"/>
      <c r="S432" s="97"/>
      <c r="T432" s="53"/>
      <c r="U432" s="89"/>
      <c r="V432" s="98"/>
      <c r="W432" s="107"/>
      <c r="X432" s="81" t="str">
        <f>IFERROR(VLOOKUP(I432,Lists!A$4:B$11,2,FALSE),"")</f>
        <v/>
      </c>
      <c r="Y432" s="81" t="str">
        <f>IFERROR(VLOOKUP(#REF!,Lists!A$12:B$45,2,FALSE),"")</f>
        <v/>
      </c>
      <c r="Z432" s="85" t="str">
        <f t="shared" si="86"/>
        <v/>
      </c>
      <c r="AA432" s="95" t="str">
        <f t="shared" si="87"/>
        <v/>
      </c>
      <c r="AB432" s="95" t="str">
        <f>IF(L432&lt;&gt;0,IF(R432="Yes",IF(#REF!="","P",""),""),"")</f>
        <v/>
      </c>
      <c r="AC432" s="95" t="str">
        <f t="shared" si="88"/>
        <v/>
      </c>
      <c r="AD432" s="95" t="str">
        <f t="shared" si="89"/>
        <v/>
      </c>
      <c r="AE432" s="95" t="str">
        <f t="shared" si="90"/>
        <v/>
      </c>
      <c r="BN432" s="69" t="str">
        <f t="shared" si="91"/>
        <v/>
      </c>
      <c r="BO432" s="69" t="str">
        <f t="shared" si="92"/>
        <v/>
      </c>
      <c r="BP432" s="69" t="str">
        <f t="shared" si="93"/>
        <v/>
      </c>
      <c r="BQ432" s="69" t="str">
        <f t="shared" si="94"/>
        <v/>
      </c>
      <c r="BT432" s="69" t="str">
        <f t="shared" si="95"/>
        <v/>
      </c>
      <c r="CX432" s="39" t="str">
        <f t="shared" si="98"/>
        <v/>
      </c>
    </row>
    <row r="433" spans="1:102" ht="20.100000000000001" customHeight="1" x14ac:dyDescent="0.25">
      <c r="A433" s="85">
        <f>ROW()</f>
        <v>433</v>
      </c>
      <c r="B433" s="129" t="str">
        <f t="shared" si="96"/>
        <v/>
      </c>
      <c r="C433" s="129" t="str">
        <f t="shared" si="85"/>
        <v/>
      </c>
      <c r="D433" s="129" t="str">
        <f>IF(C433="","",COUNTIFS(C$11:C433,"&gt;0"))</f>
        <v/>
      </c>
      <c r="E433" s="53"/>
      <c r="F433" s="54"/>
      <c r="G433" s="54"/>
      <c r="H433" s="53"/>
      <c r="I433" s="168"/>
      <c r="J433" s="64"/>
      <c r="K433" s="261"/>
      <c r="L433" s="259">
        <v>0</v>
      </c>
      <c r="M433" s="171" t="str">
        <f>IFERROR(VLOOKUP(J433,Lists!J$4:K$725,2,FALSE),"")</f>
        <v/>
      </c>
      <c r="N433" s="66" t="str">
        <f>IFERROR(VLOOKUP(J433,Lists!J$4:L$725,3,FALSE),"")</f>
        <v/>
      </c>
      <c r="O433" s="67" t="str">
        <f t="shared" si="97"/>
        <v/>
      </c>
      <c r="P433" s="62"/>
      <c r="Q433" s="169"/>
      <c r="R433" s="89"/>
      <c r="S433" s="97"/>
      <c r="T433" s="53"/>
      <c r="U433" s="89"/>
      <c r="V433" s="98"/>
      <c r="W433" s="107"/>
      <c r="X433" s="81" t="str">
        <f>IFERROR(VLOOKUP(I433,Lists!A$4:B$11,2,FALSE),"")</f>
        <v/>
      </c>
      <c r="Y433" s="81" t="str">
        <f>IFERROR(VLOOKUP(#REF!,Lists!A$12:B$45,2,FALSE),"")</f>
        <v/>
      </c>
      <c r="Z433" s="85" t="str">
        <f t="shared" si="86"/>
        <v/>
      </c>
      <c r="AA433" s="95" t="str">
        <f t="shared" si="87"/>
        <v/>
      </c>
      <c r="AB433" s="95" t="str">
        <f>IF(L433&lt;&gt;0,IF(R433="Yes",IF(#REF!="","P",""),""),"")</f>
        <v/>
      </c>
      <c r="AC433" s="95" t="str">
        <f t="shared" si="88"/>
        <v/>
      </c>
      <c r="AD433" s="95" t="str">
        <f t="shared" si="89"/>
        <v/>
      </c>
      <c r="AE433" s="95" t="str">
        <f t="shared" si="90"/>
        <v/>
      </c>
      <c r="BN433" s="69" t="str">
        <f t="shared" si="91"/>
        <v/>
      </c>
      <c r="BO433" s="69" t="str">
        <f t="shared" si="92"/>
        <v/>
      </c>
      <c r="BP433" s="69" t="str">
        <f t="shared" si="93"/>
        <v/>
      </c>
      <c r="BQ433" s="69" t="str">
        <f t="shared" si="94"/>
        <v/>
      </c>
      <c r="BT433" s="69" t="str">
        <f t="shared" si="95"/>
        <v/>
      </c>
      <c r="CX433" s="39" t="str">
        <f t="shared" si="98"/>
        <v/>
      </c>
    </row>
    <row r="434" spans="1:102" ht="20.100000000000001" customHeight="1" x14ac:dyDescent="0.25">
      <c r="A434" s="85">
        <f>ROW()</f>
        <v>434</v>
      </c>
      <c r="B434" s="129" t="str">
        <f t="shared" si="96"/>
        <v/>
      </c>
      <c r="C434" s="129" t="str">
        <f t="shared" si="85"/>
        <v/>
      </c>
      <c r="D434" s="129" t="str">
        <f>IF(C434="","",COUNTIFS(C$11:C434,"&gt;0"))</f>
        <v/>
      </c>
      <c r="E434" s="53"/>
      <c r="F434" s="54"/>
      <c r="G434" s="54"/>
      <c r="H434" s="53"/>
      <c r="I434" s="168"/>
      <c r="J434" s="64"/>
      <c r="K434" s="261"/>
      <c r="L434" s="259">
        <v>0</v>
      </c>
      <c r="M434" s="171" t="str">
        <f>IFERROR(VLOOKUP(J434,Lists!J$4:K$725,2,FALSE),"")</f>
        <v/>
      </c>
      <c r="N434" s="66" t="str">
        <f>IFERROR(VLOOKUP(J434,Lists!J$4:L$725,3,FALSE),"")</f>
        <v/>
      </c>
      <c r="O434" s="67" t="str">
        <f t="shared" si="97"/>
        <v/>
      </c>
      <c r="P434" s="62"/>
      <c r="Q434" s="169"/>
      <c r="R434" s="89"/>
      <c r="S434" s="97"/>
      <c r="T434" s="53"/>
      <c r="U434" s="89"/>
      <c r="V434" s="98"/>
      <c r="W434" s="107"/>
      <c r="X434" s="81" t="str">
        <f>IFERROR(VLOOKUP(I434,Lists!A$4:B$11,2,FALSE),"")</f>
        <v/>
      </c>
      <c r="Y434" s="81" t="str">
        <f>IFERROR(VLOOKUP(#REF!,Lists!A$12:B$45,2,FALSE),"")</f>
        <v/>
      </c>
      <c r="Z434" s="85" t="str">
        <f t="shared" si="86"/>
        <v/>
      </c>
      <c r="AA434" s="95" t="str">
        <f t="shared" si="87"/>
        <v/>
      </c>
      <c r="AB434" s="95" t="str">
        <f>IF(L434&lt;&gt;0,IF(R434="Yes",IF(#REF!="","P",""),""),"")</f>
        <v/>
      </c>
      <c r="AC434" s="95" t="str">
        <f t="shared" si="88"/>
        <v/>
      </c>
      <c r="AD434" s="95" t="str">
        <f t="shared" si="89"/>
        <v/>
      </c>
      <c r="AE434" s="95" t="str">
        <f t="shared" si="90"/>
        <v/>
      </c>
      <c r="BN434" s="69" t="str">
        <f t="shared" si="91"/>
        <v/>
      </c>
      <c r="BO434" s="69" t="str">
        <f t="shared" si="92"/>
        <v/>
      </c>
      <c r="BP434" s="69" t="str">
        <f t="shared" si="93"/>
        <v/>
      </c>
      <c r="BQ434" s="69" t="str">
        <f t="shared" si="94"/>
        <v/>
      </c>
      <c r="BT434" s="69" t="str">
        <f t="shared" si="95"/>
        <v/>
      </c>
      <c r="CX434" s="39" t="str">
        <f t="shared" si="98"/>
        <v/>
      </c>
    </row>
    <row r="435" spans="1:102" ht="20.100000000000001" customHeight="1" x14ac:dyDescent="0.25">
      <c r="A435" s="85">
        <f>ROW()</f>
        <v>435</v>
      </c>
      <c r="B435" s="129" t="str">
        <f t="shared" si="96"/>
        <v/>
      </c>
      <c r="C435" s="129" t="str">
        <f t="shared" si="85"/>
        <v/>
      </c>
      <c r="D435" s="129" t="str">
        <f>IF(C435="","",COUNTIFS(C$11:C435,"&gt;0"))</f>
        <v/>
      </c>
      <c r="E435" s="53"/>
      <c r="F435" s="54"/>
      <c r="G435" s="54"/>
      <c r="H435" s="53"/>
      <c r="I435" s="168"/>
      <c r="J435" s="64"/>
      <c r="K435" s="261"/>
      <c r="L435" s="259">
        <v>0</v>
      </c>
      <c r="M435" s="171" t="str">
        <f>IFERROR(VLOOKUP(J435,Lists!J$4:K$725,2,FALSE),"")</f>
        <v/>
      </c>
      <c r="N435" s="66" t="str">
        <f>IFERROR(VLOOKUP(J435,Lists!J$4:L$725,3,FALSE),"")</f>
        <v/>
      </c>
      <c r="O435" s="67" t="str">
        <f t="shared" si="97"/>
        <v/>
      </c>
      <c r="P435" s="62"/>
      <c r="Q435" s="169"/>
      <c r="R435" s="89"/>
      <c r="S435" s="97"/>
      <c r="T435" s="53"/>
      <c r="U435" s="89"/>
      <c r="V435" s="98"/>
      <c r="W435" s="107"/>
      <c r="X435" s="81" t="str">
        <f>IFERROR(VLOOKUP(I435,Lists!A$4:B$11,2,FALSE),"")</f>
        <v/>
      </c>
      <c r="Y435" s="81" t="str">
        <f>IFERROR(VLOOKUP(#REF!,Lists!A$12:B$45,2,FALSE),"")</f>
        <v/>
      </c>
      <c r="Z435" s="85" t="str">
        <f t="shared" si="86"/>
        <v/>
      </c>
      <c r="AA435" s="95" t="str">
        <f t="shared" si="87"/>
        <v/>
      </c>
      <c r="AB435" s="95" t="str">
        <f>IF(L435&lt;&gt;0,IF(R435="Yes",IF(#REF!="","P",""),""),"")</f>
        <v/>
      </c>
      <c r="AC435" s="95" t="str">
        <f t="shared" si="88"/>
        <v/>
      </c>
      <c r="AD435" s="95" t="str">
        <f t="shared" si="89"/>
        <v/>
      </c>
      <c r="AE435" s="95" t="str">
        <f t="shared" si="90"/>
        <v/>
      </c>
      <c r="BN435" s="69" t="str">
        <f t="shared" si="91"/>
        <v/>
      </c>
      <c r="BO435" s="69" t="str">
        <f t="shared" si="92"/>
        <v/>
      </c>
      <c r="BP435" s="69" t="str">
        <f t="shared" si="93"/>
        <v/>
      </c>
      <c r="BQ435" s="69" t="str">
        <f t="shared" si="94"/>
        <v/>
      </c>
      <c r="BT435" s="69" t="str">
        <f t="shared" si="95"/>
        <v/>
      </c>
      <c r="CX435" s="39" t="str">
        <f t="shared" si="98"/>
        <v/>
      </c>
    </row>
    <row r="436" spans="1:102" ht="20.100000000000001" customHeight="1" x14ac:dyDescent="0.25">
      <c r="A436" s="85">
        <f>ROW()</f>
        <v>436</v>
      </c>
      <c r="B436" s="129" t="str">
        <f t="shared" si="96"/>
        <v/>
      </c>
      <c r="C436" s="129" t="str">
        <f t="shared" si="85"/>
        <v/>
      </c>
      <c r="D436" s="129" t="str">
        <f>IF(C436="","",COUNTIFS(C$11:C436,"&gt;0"))</f>
        <v/>
      </c>
      <c r="E436" s="53"/>
      <c r="F436" s="54"/>
      <c r="G436" s="54"/>
      <c r="H436" s="53"/>
      <c r="I436" s="168"/>
      <c r="J436" s="64"/>
      <c r="K436" s="261"/>
      <c r="L436" s="259">
        <v>0</v>
      </c>
      <c r="M436" s="171" t="str">
        <f>IFERROR(VLOOKUP(J436,Lists!J$4:K$725,2,FALSE),"")</f>
        <v/>
      </c>
      <c r="N436" s="66" t="str">
        <f>IFERROR(VLOOKUP(J436,Lists!J$4:L$725,3,FALSE),"")</f>
        <v/>
      </c>
      <c r="O436" s="67" t="str">
        <f t="shared" si="97"/>
        <v/>
      </c>
      <c r="P436" s="62"/>
      <c r="Q436" s="169"/>
      <c r="R436" s="89"/>
      <c r="S436" s="97"/>
      <c r="T436" s="53"/>
      <c r="U436" s="89"/>
      <c r="V436" s="98"/>
      <c r="W436" s="107"/>
      <c r="X436" s="81" t="str">
        <f>IFERROR(VLOOKUP(I436,Lists!A$4:B$11,2,FALSE),"")</f>
        <v/>
      </c>
      <c r="Y436" s="81" t="str">
        <f>IFERROR(VLOOKUP(#REF!,Lists!A$12:B$45,2,FALSE),"")</f>
        <v/>
      </c>
      <c r="Z436" s="85" t="str">
        <f t="shared" si="86"/>
        <v/>
      </c>
      <c r="AA436" s="95" t="str">
        <f t="shared" si="87"/>
        <v/>
      </c>
      <c r="AB436" s="95" t="str">
        <f>IF(L436&lt;&gt;0,IF(R436="Yes",IF(#REF!="","P",""),""),"")</f>
        <v/>
      </c>
      <c r="AC436" s="95" t="str">
        <f t="shared" si="88"/>
        <v/>
      </c>
      <c r="AD436" s="95" t="str">
        <f t="shared" si="89"/>
        <v/>
      </c>
      <c r="AE436" s="95" t="str">
        <f t="shared" si="90"/>
        <v/>
      </c>
      <c r="BN436" s="69" t="str">
        <f t="shared" si="91"/>
        <v/>
      </c>
      <c r="BO436" s="69" t="str">
        <f t="shared" si="92"/>
        <v/>
      </c>
      <c r="BP436" s="69" t="str">
        <f t="shared" si="93"/>
        <v/>
      </c>
      <c r="BQ436" s="69" t="str">
        <f t="shared" si="94"/>
        <v/>
      </c>
      <c r="BT436" s="69" t="str">
        <f t="shared" si="95"/>
        <v/>
      </c>
      <c r="CX436" s="39" t="str">
        <f t="shared" si="98"/>
        <v/>
      </c>
    </row>
    <row r="437" spans="1:102" ht="20.100000000000001" customHeight="1" x14ac:dyDescent="0.25">
      <c r="A437" s="85">
        <f>ROW()</f>
        <v>437</v>
      </c>
      <c r="B437" s="129" t="str">
        <f t="shared" si="96"/>
        <v/>
      </c>
      <c r="C437" s="129" t="str">
        <f t="shared" si="85"/>
        <v/>
      </c>
      <c r="D437" s="129" t="str">
        <f>IF(C437="","",COUNTIFS(C$11:C437,"&gt;0"))</f>
        <v/>
      </c>
      <c r="E437" s="53"/>
      <c r="F437" s="54"/>
      <c r="G437" s="54"/>
      <c r="H437" s="53"/>
      <c r="I437" s="168"/>
      <c r="J437" s="64"/>
      <c r="K437" s="261"/>
      <c r="L437" s="259">
        <v>0</v>
      </c>
      <c r="M437" s="171" t="str">
        <f>IFERROR(VLOOKUP(J437,Lists!J$4:K$725,2,FALSE),"")</f>
        <v/>
      </c>
      <c r="N437" s="66" t="str">
        <f>IFERROR(VLOOKUP(J437,Lists!J$4:L$725,3,FALSE),"")</f>
        <v/>
      </c>
      <c r="O437" s="67" t="str">
        <f t="shared" si="97"/>
        <v/>
      </c>
      <c r="P437" s="62"/>
      <c r="Q437" s="169"/>
      <c r="R437" s="89"/>
      <c r="S437" s="97"/>
      <c r="T437" s="53"/>
      <c r="U437" s="89"/>
      <c r="V437" s="98"/>
      <c r="W437" s="107"/>
      <c r="X437" s="81" t="str">
        <f>IFERROR(VLOOKUP(I437,Lists!A$4:B$11,2,FALSE),"")</f>
        <v/>
      </c>
      <c r="Y437" s="81" t="str">
        <f>IFERROR(VLOOKUP(#REF!,Lists!A$12:B$45,2,FALSE),"")</f>
        <v/>
      </c>
      <c r="Z437" s="85" t="str">
        <f t="shared" si="86"/>
        <v/>
      </c>
      <c r="AA437" s="95" t="str">
        <f t="shared" si="87"/>
        <v/>
      </c>
      <c r="AB437" s="95" t="str">
        <f>IF(L437&lt;&gt;0,IF(R437="Yes",IF(#REF!="","P",""),""),"")</f>
        <v/>
      </c>
      <c r="AC437" s="95" t="str">
        <f t="shared" si="88"/>
        <v/>
      </c>
      <c r="AD437" s="95" t="str">
        <f t="shared" si="89"/>
        <v/>
      </c>
      <c r="AE437" s="95" t="str">
        <f t="shared" si="90"/>
        <v/>
      </c>
      <c r="BN437" s="69" t="str">
        <f t="shared" si="91"/>
        <v/>
      </c>
      <c r="BO437" s="69" t="str">
        <f t="shared" si="92"/>
        <v/>
      </c>
      <c r="BP437" s="69" t="str">
        <f t="shared" si="93"/>
        <v/>
      </c>
      <c r="BQ437" s="69" t="str">
        <f t="shared" si="94"/>
        <v/>
      </c>
      <c r="BT437" s="69" t="str">
        <f t="shared" si="95"/>
        <v/>
      </c>
      <c r="CX437" s="39" t="str">
        <f t="shared" si="98"/>
        <v/>
      </c>
    </row>
    <row r="438" spans="1:102" ht="20.100000000000001" customHeight="1" x14ac:dyDescent="0.25">
      <c r="A438" s="85">
        <f>ROW()</f>
        <v>438</v>
      </c>
      <c r="B438" s="129" t="str">
        <f t="shared" si="96"/>
        <v/>
      </c>
      <c r="C438" s="129" t="str">
        <f t="shared" si="85"/>
        <v/>
      </c>
      <c r="D438" s="129" t="str">
        <f>IF(C438="","",COUNTIFS(C$11:C438,"&gt;0"))</f>
        <v/>
      </c>
      <c r="E438" s="53"/>
      <c r="F438" s="54"/>
      <c r="G438" s="54"/>
      <c r="H438" s="53"/>
      <c r="I438" s="168"/>
      <c r="J438" s="64"/>
      <c r="K438" s="261"/>
      <c r="L438" s="259">
        <v>0</v>
      </c>
      <c r="M438" s="171" t="str">
        <f>IFERROR(VLOOKUP(J438,Lists!J$4:K$725,2,FALSE),"")</f>
        <v/>
      </c>
      <c r="N438" s="66" t="str">
        <f>IFERROR(VLOOKUP(J438,Lists!J$4:L$725,3,FALSE),"")</f>
        <v/>
      </c>
      <c r="O438" s="67" t="str">
        <f t="shared" si="97"/>
        <v/>
      </c>
      <c r="P438" s="62"/>
      <c r="Q438" s="169"/>
      <c r="R438" s="89"/>
      <c r="S438" s="97"/>
      <c r="T438" s="53"/>
      <c r="U438" s="89"/>
      <c r="V438" s="98"/>
      <c r="W438" s="107"/>
      <c r="X438" s="81" t="str">
        <f>IFERROR(VLOOKUP(I438,Lists!A$4:B$11,2,FALSE),"")</f>
        <v/>
      </c>
      <c r="Y438" s="81" t="str">
        <f>IFERROR(VLOOKUP(#REF!,Lists!A$12:B$45,2,FALSE),"")</f>
        <v/>
      </c>
      <c r="Z438" s="85" t="str">
        <f t="shared" si="86"/>
        <v/>
      </c>
      <c r="AA438" s="95" t="str">
        <f t="shared" si="87"/>
        <v/>
      </c>
      <c r="AB438" s="95" t="str">
        <f>IF(L438&lt;&gt;0,IF(R438="Yes",IF(#REF!="","P",""),""),"")</f>
        <v/>
      </c>
      <c r="AC438" s="95" t="str">
        <f t="shared" si="88"/>
        <v/>
      </c>
      <c r="AD438" s="95" t="str">
        <f t="shared" si="89"/>
        <v/>
      </c>
      <c r="AE438" s="95" t="str">
        <f t="shared" si="90"/>
        <v/>
      </c>
      <c r="BN438" s="69" t="str">
        <f t="shared" si="91"/>
        <v/>
      </c>
      <c r="BO438" s="69" t="str">
        <f t="shared" si="92"/>
        <v/>
      </c>
      <c r="BP438" s="69" t="str">
        <f t="shared" si="93"/>
        <v/>
      </c>
      <c r="BQ438" s="69" t="str">
        <f t="shared" si="94"/>
        <v/>
      </c>
      <c r="BT438" s="69" t="str">
        <f t="shared" si="95"/>
        <v/>
      </c>
      <c r="CX438" s="39" t="str">
        <f t="shared" si="98"/>
        <v/>
      </c>
    </row>
    <row r="439" spans="1:102" ht="20.100000000000001" customHeight="1" x14ac:dyDescent="0.25">
      <c r="A439" s="85">
        <f>ROW()</f>
        <v>439</v>
      </c>
      <c r="B439" s="129" t="str">
        <f t="shared" si="96"/>
        <v/>
      </c>
      <c r="C439" s="129" t="str">
        <f t="shared" si="85"/>
        <v/>
      </c>
      <c r="D439" s="129" t="str">
        <f>IF(C439="","",COUNTIFS(C$11:C439,"&gt;0"))</f>
        <v/>
      </c>
      <c r="E439" s="53"/>
      <c r="F439" s="54"/>
      <c r="G439" s="54"/>
      <c r="H439" s="53"/>
      <c r="I439" s="168"/>
      <c r="J439" s="64"/>
      <c r="K439" s="261"/>
      <c r="L439" s="259">
        <v>0</v>
      </c>
      <c r="M439" s="171" t="str">
        <f>IFERROR(VLOOKUP(J439,Lists!J$4:K$725,2,FALSE),"")</f>
        <v/>
      </c>
      <c r="N439" s="66" t="str">
        <f>IFERROR(VLOOKUP(J439,Lists!J$4:L$725,3,FALSE),"")</f>
        <v/>
      </c>
      <c r="O439" s="67" t="str">
        <f t="shared" si="97"/>
        <v/>
      </c>
      <c r="P439" s="62"/>
      <c r="Q439" s="169"/>
      <c r="R439" s="89"/>
      <c r="S439" s="97"/>
      <c r="T439" s="53"/>
      <c r="U439" s="89"/>
      <c r="V439" s="98"/>
      <c r="W439" s="107"/>
      <c r="X439" s="81" t="str">
        <f>IFERROR(VLOOKUP(I439,Lists!A$4:B$11,2,FALSE),"")</f>
        <v/>
      </c>
      <c r="Y439" s="81" t="str">
        <f>IFERROR(VLOOKUP(#REF!,Lists!A$12:B$45,2,FALSE),"")</f>
        <v/>
      </c>
      <c r="Z439" s="85" t="str">
        <f t="shared" si="86"/>
        <v/>
      </c>
      <c r="AA439" s="95" t="str">
        <f t="shared" si="87"/>
        <v/>
      </c>
      <c r="AB439" s="95" t="str">
        <f>IF(L439&lt;&gt;0,IF(R439="Yes",IF(#REF!="","P",""),""),"")</f>
        <v/>
      </c>
      <c r="AC439" s="95" t="str">
        <f t="shared" si="88"/>
        <v/>
      </c>
      <c r="AD439" s="95" t="str">
        <f t="shared" si="89"/>
        <v/>
      </c>
      <c r="AE439" s="95" t="str">
        <f t="shared" si="90"/>
        <v/>
      </c>
      <c r="BN439" s="69" t="str">
        <f t="shared" si="91"/>
        <v/>
      </c>
      <c r="BO439" s="69" t="str">
        <f t="shared" si="92"/>
        <v/>
      </c>
      <c r="BP439" s="69" t="str">
        <f t="shared" si="93"/>
        <v/>
      </c>
      <c r="BQ439" s="69" t="str">
        <f t="shared" si="94"/>
        <v/>
      </c>
      <c r="BT439" s="69" t="str">
        <f t="shared" si="95"/>
        <v/>
      </c>
      <c r="CX439" s="39" t="str">
        <f t="shared" si="98"/>
        <v/>
      </c>
    </row>
    <row r="440" spans="1:102" ht="20.100000000000001" customHeight="1" x14ac:dyDescent="0.25">
      <c r="A440" s="85">
        <f>ROW()</f>
        <v>440</v>
      </c>
      <c r="B440" s="129" t="str">
        <f t="shared" si="96"/>
        <v/>
      </c>
      <c r="C440" s="129" t="str">
        <f t="shared" si="85"/>
        <v/>
      </c>
      <c r="D440" s="129" t="str">
        <f>IF(C440="","",COUNTIFS(C$11:C440,"&gt;0"))</f>
        <v/>
      </c>
      <c r="E440" s="53"/>
      <c r="F440" s="54"/>
      <c r="G440" s="54"/>
      <c r="H440" s="53"/>
      <c r="I440" s="168"/>
      <c r="J440" s="64"/>
      <c r="K440" s="261"/>
      <c r="L440" s="259">
        <v>0</v>
      </c>
      <c r="M440" s="171" t="str">
        <f>IFERROR(VLOOKUP(J440,Lists!J$4:K$725,2,FALSE),"")</f>
        <v/>
      </c>
      <c r="N440" s="66" t="str">
        <f>IFERROR(VLOOKUP(J440,Lists!J$4:L$725,3,FALSE),"")</f>
        <v/>
      </c>
      <c r="O440" s="67" t="str">
        <f t="shared" si="97"/>
        <v/>
      </c>
      <c r="P440" s="62"/>
      <c r="Q440" s="169"/>
      <c r="R440" s="89"/>
      <c r="S440" s="97"/>
      <c r="T440" s="53"/>
      <c r="U440" s="89"/>
      <c r="V440" s="98"/>
      <c r="W440" s="107"/>
      <c r="X440" s="81" t="str">
        <f>IFERROR(VLOOKUP(I440,Lists!A$4:B$11,2,FALSE),"")</f>
        <v/>
      </c>
      <c r="Y440" s="81" t="str">
        <f>IFERROR(VLOOKUP(#REF!,Lists!A$12:B$45,2,FALSE),"")</f>
        <v/>
      </c>
      <c r="Z440" s="85" t="str">
        <f t="shared" si="86"/>
        <v/>
      </c>
      <c r="AA440" s="95" t="str">
        <f t="shared" si="87"/>
        <v/>
      </c>
      <c r="AB440" s="95" t="str">
        <f>IF(L440&lt;&gt;0,IF(R440="Yes",IF(#REF!="","P",""),""),"")</f>
        <v/>
      </c>
      <c r="AC440" s="95" t="str">
        <f t="shared" si="88"/>
        <v/>
      </c>
      <c r="AD440" s="95" t="str">
        <f t="shared" si="89"/>
        <v/>
      </c>
      <c r="AE440" s="95" t="str">
        <f t="shared" si="90"/>
        <v/>
      </c>
      <c r="BN440" s="69" t="str">
        <f t="shared" si="91"/>
        <v/>
      </c>
      <c r="BO440" s="69" t="str">
        <f t="shared" si="92"/>
        <v/>
      </c>
      <c r="BP440" s="69" t="str">
        <f t="shared" si="93"/>
        <v/>
      </c>
      <c r="BQ440" s="69" t="str">
        <f t="shared" si="94"/>
        <v/>
      </c>
      <c r="BT440" s="69" t="str">
        <f t="shared" si="95"/>
        <v/>
      </c>
      <c r="CX440" s="39" t="str">
        <f t="shared" si="98"/>
        <v/>
      </c>
    </row>
    <row r="441" spans="1:102" ht="20.100000000000001" customHeight="1" x14ac:dyDescent="0.25">
      <c r="A441" s="85">
        <f>ROW()</f>
        <v>441</v>
      </c>
      <c r="B441" s="129" t="str">
        <f t="shared" si="96"/>
        <v/>
      </c>
      <c r="C441" s="129" t="str">
        <f t="shared" si="85"/>
        <v/>
      </c>
      <c r="D441" s="129" t="str">
        <f>IF(C441="","",COUNTIFS(C$11:C441,"&gt;0"))</f>
        <v/>
      </c>
      <c r="E441" s="53"/>
      <c r="F441" s="54"/>
      <c r="G441" s="54"/>
      <c r="H441" s="53"/>
      <c r="I441" s="168"/>
      <c r="J441" s="64"/>
      <c r="K441" s="261"/>
      <c r="L441" s="259">
        <v>0</v>
      </c>
      <c r="M441" s="171" t="str">
        <f>IFERROR(VLOOKUP(J441,Lists!J$4:K$725,2,FALSE),"")</f>
        <v/>
      </c>
      <c r="N441" s="66" t="str">
        <f>IFERROR(VLOOKUP(J441,Lists!J$4:L$725,3,FALSE),"")</f>
        <v/>
      </c>
      <c r="O441" s="67" t="str">
        <f t="shared" si="97"/>
        <v/>
      </c>
      <c r="P441" s="62"/>
      <c r="Q441" s="169"/>
      <c r="R441" s="89"/>
      <c r="S441" s="97"/>
      <c r="T441" s="53"/>
      <c r="U441" s="89"/>
      <c r="V441" s="98"/>
      <c r="W441" s="107"/>
      <c r="X441" s="81" t="str">
        <f>IFERROR(VLOOKUP(I441,Lists!A$4:B$11,2,FALSE),"")</f>
        <v/>
      </c>
      <c r="Y441" s="81" t="str">
        <f>IFERROR(VLOOKUP(#REF!,Lists!A$12:B$45,2,FALSE),"")</f>
        <v/>
      </c>
      <c r="Z441" s="85" t="str">
        <f t="shared" si="86"/>
        <v/>
      </c>
      <c r="AA441" s="95" t="str">
        <f t="shared" si="87"/>
        <v/>
      </c>
      <c r="AB441" s="95" t="str">
        <f>IF(L441&lt;&gt;0,IF(R441="Yes",IF(#REF!="","P",""),""),"")</f>
        <v/>
      </c>
      <c r="AC441" s="95" t="str">
        <f t="shared" si="88"/>
        <v/>
      </c>
      <c r="AD441" s="95" t="str">
        <f t="shared" si="89"/>
        <v/>
      </c>
      <c r="AE441" s="95" t="str">
        <f t="shared" si="90"/>
        <v/>
      </c>
      <c r="BN441" s="69" t="str">
        <f t="shared" si="91"/>
        <v/>
      </c>
      <c r="BO441" s="69" t="str">
        <f t="shared" si="92"/>
        <v/>
      </c>
      <c r="BP441" s="69" t="str">
        <f t="shared" si="93"/>
        <v/>
      </c>
      <c r="BQ441" s="69" t="str">
        <f t="shared" si="94"/>
        <v/>
      </c>
      <c r="BT441" s="69" t="str">
        <f t="shared" si="95"/>
        <v/>
      </c>
      <c r="CX441" s="39" t="str">
        <f t="shared" si="98"/>
        <v/>
      </c>
    </row>
    <row r="442" spans="1:102" ht="20.100000000000001" customHeight="1" x14ac:dyDescent="0.25">
      <c r="A442" s="85">
        <f>ROW()</f>
        <v>442</v>
      </c>
      <c r="B442" s="129" t="str">
        <f t="shared" si="96"/>
        <v/>
      </c>
      <c r="C442" s="129" t="str">
        <f t="shared" si="85"/>
        <v/>
      </c>
      <c r="D442" s="129" t="str">
        <f>IF(C442="","",COUNTIFS(C$11:C442,"&gt;0"))</f>
        <v/>
      </c>
      <c r="E442" s="53"/>
      <c r="F442" s="54"/>
      <c r="G442" s="54"/>
      <c r="H442" s="53"/>
      <c r="I442" s="168"/>
      <c r="J442" s="64"/>
      <c r="K442" s="261"/>
      <c r="L442" s="259">
        <v>0</v>
      </c>
      <c r="M442" s="171" t="str">
        <f>IFERROR(VLOOKUP(J442,Lists!J$4:K$725,2,FALSE),"")</f>
        <v/>
      </c>
      <c r="N442" s="66" t="str">
        <f>IFERROR(VLOOKUP(J442,Lists!J$4:L$725,3,FALSE),"")</f>
        <v/>
      </c>
      <c r="O442" s="67" t="str">
        <f t="shared" si="97"/>
        <v/>
      </c>
      <c r="P442" s="62"/>
      <c r="Q442" s="169"/>
      <c r="R442" s="89"/>
      <c r="S442" s="97"/>
      <c r="T442" s="53"/>
      <c r="U442" s="89"/>
      <c r="V442" s="98"/>
      <c r="W442" s="107"/>
      <c r="X442" s="81" t="str">
        <f>IFERROR(VLOOKUP(I442,Lists!A$4:B$11,2,FALSE),"")</f>
        <v/>
      </c>
      <c r="Y442" s="81" t="str">
        <f>IFERROR(VLOOKUP(#REF!,Lists!A$12:B$45,2,FALSE),"")</f>
        <v/>
      </c>
      <c r="Z442" s="85" t="str">
        <f t="shared" si="86"/>
        <v/>
      </c>
      <c r="AA442" s="95" t="str">
        <f t="shared" si="87"/>
        <v/>
      </c>
      <c r="AB442" s="95" t="str">
        <f>IF(L442&lt;&gt;0,IF(R442="Yes",IF(#REF!="","P",""),""),"")</f>
        <v/>
      </c>
      <c r="AC442" s="95" t="str">
        <f t="shared" si="88"/>
        <v/>
      </c>
      <c r="AD442" s="95" t="str">
        <f t="shared" si="89"/>
        <v/>
      </c>
      <c r="AE442" s="95" t="str">
        <f t="shared" si="90"/>
        <v/>
      </c>
      <c r="BN442" s="69" t="str">
        <f t="shared" si="91"/>
        <v/>
      </c>
      <c r="BO442" s="69" t="str">
        <f t="shared" si="92"/>
        <v/>
      </c>
      <c r="BP442" s="69" t="str">
        <f t="shared" si="93"/>
        <v/>
      </c>
      <c r="BQ442" s="69" t="str">
        <f t="shared" si="94"/>
        <v/>
      </c>
      <c r="BT442" s="69" t="str">
        <f t="shared" si="95"/>
        <v/>
      </c>
      <c r="CX442" s="39" t="str">
        <f t="shared" si="98"/>
        <v/>
      </c>
    </row>
    <row r="443" spans="1:102" ht="20.100000000000001" customHeight="1" x14ac:dyDescent="0.25">
      <c r="A443" s="85">
        <f>ROW()</f>
        <v>443</v>
      </c>
      <c r="B443" s="129" t="str">
        <f t="shared" si="96"/>
        <v/>
      </c>
      <c r="C443" s="129" t="str">
        <f t="shared" si="85"/>
        <v/>
      </c>
      <c r="D443" s="129" t="str">
        <f>IF(C443="","",COUNTIFS(C$11:C443,"&gt;0"))</f>
        <v/>
      </c>
      <c r="E443" s="53"/>
      <c r="F443" s="54"/>
      <c r="G443" s="54"/>
      <c r="H443" s="53"/>
      <c r="I443" s="168"/>
      <c r="J443" s="64"/>
      <c r="K443" s="261"/>
      <c r="L443" s="259">
        <v>0</v>
      </c>
      <c r="M443" s="171" t="str">
        <f>IFERROR(VLOOKUP(J443,Lists!J$4:K$725,2,FALSE),"")</f>
        <v/>
      </c>
      <c r="N443" s="66" t="str">
        <f>IFERROR(VLOOKUP(J443,Lists!J$4:L$725,3,FALSE),"")</f>
        <v/>
      </c>
      <c r="O443" s="67" t="str">
        <f t="shared" si="97"/>
        <v/>
      </c>
      <c r="P443" s="62"/>
      <c r="Q443" s="169"/>
      <c r="R443" s="89"/>
      <c r="S443" s="97"/>
      <c r="T443" s="53"/>
      <c r="U443" s="89"/>
      <c r="V443" s="98"/>
      <c r="W443" s="107"/>
      <c r="X443" s="81" t="str">
        <f>IFERROR(VLOOKUP(I443,Lists!A$4:B$11,2,FALSE),"")</f>
        <v/>
      </c>
      <c r="Y443" s="81" t="str">
        <f>IFERROR(VLOOKUP(#REF!,Lists!A$12:B$45,2,FALSE),"")</f>
        <v/>
      </c>
      <c r="Z443" s="85" t="str">
        <f t="shared" si="86"/>
        <v/>
      </c>
      <c r="AA443" s="95" t="str">
        <f t="shared" si="87"/>
        <v/>
      </c>
      <c r="AB443" s="95" t="str">
        <f>IF(L443&lt;&gt;0,IF(R443="Yes",IF(#REF!="","P",""),""),"")</f>
        <v/>
      </c>
      <c r="AC443" s="95" t="str">
        <f t="shared" si="88"/>
        <v/>
      </c>
      <c r="AD443" s="95" t="str">
        <f t="shared" si="89"/>
        <v/>
      </c>
      <c r="AE443" s="95" t="str">
        <f t="shared" si="90"/>
        <v/>
      </c>
      <c r="BN443" s="69" t="str">
        <f t="shared" si="91"/>
        <v/>
      </c>
      <c r="BO443" s="69" t="str">
        <f t="shared" si="92"/>
        <v/>
      </c>
      <c r="BP443" s="69" t="str">
        <f t="shared" si="93"/>
        <v/>
      </c>
      <c r="BQ443" s="69" t="str">
        <f t="shared" si="94"/>
        <v/>
      </c>
      <c r="BT443" s="69" t="str">
        <f t="shared" si="95"/>
        <v/>
      </c>
      <c r="CX443" s="39" t="str">
        <f t="shared" si="98"/>
        <v/>
      </c>
    </row>
    <row r="444" spans="1:102" ht="20.100000000000001" customHeight="1" x14ac:dyDescent="0.25">
      <c r="A444" s="85">
        <f>ROW()</f>
        <v>444</v>
      </c>
      <c r="B444" s="129" t="str">
        <f t="shared" si="96"/>
        <v/>
      </c>
      <c r="C444" s="129" t="str">
        <f t="shared" si="85"/>
        <v/>
      </c>
      <c r="D444" s="129" t="str">
        <f>IF(C444="","",COUNTIFS(C$11:C444,"&gt;0"))</f>
        <v/>
      </c>
      <c r="E444" s="53"/>
      <c r="F444" s="54"/>
      <c r="G444" s="54"/>
      <c r="H444" s="53"/>
      <c r="I444" s="168"/>
      <c r="J444" s="64"/>
      <c r="K444" s="261"/>
      <c r="L444" s="259">
        <v>0</v>
      </c>
      <c r="M444" s="171" t="str">
        <f>IFERROR(VLOOKUP(J444,Lists!J$4:K$725,2,FALSE),"")</f>
        <v/>
      </c>
      <c r="N444" s="66" t="str">
        <f>IFERROR(VLOOKUP(J444,Lists!J$4:L$725,3,FALSE),"")</f>
        <v/>
      </c>
      <c r="O444" s="67" t="str">
        <f t="shared" si="97"/>
        <v/>
      </c>
      <c r="P444" s="62"/>
      <c r="Q444" s="169"/>
      <c r="R444" s="89"/>
      <c r="S444" s="97"/>
      <c r="T444" s="53"/>
      <c r="U444" s="89"/>
      <c r="V444" s="98"/>
      <c r="W444" s="107"/>
      <c r="X444" s="81" t="str">
        <f>IFERROR(VLOOKUP(I444,Lists!A$4:B$11,2,FALSE),"")</f>
        <v/>
      </c>
      <c r="Y444" s="81" t="str">
        <f>IFERROR(VLOOKUP(#REF!,Lists!A$12:B$45,2,FALSE),"")</f>
        <v/>
      </c>
      <c r="Z444" s="85" t="str">
        <f t="shared" si="86"/>
        <v/>
      </c>
      <c r="AA444" s="95" t="str">
        <f t="shared" si="87"/>
        <v/>
      </c>
      <c r="AB444" s="95" t="str">
        <f>IF(L444&lt;&gt;0,IF(R444="Yes",IF(#REF!="","P",""),""),"")</f>
        <v/>
      </c>
      <c r="AC444" s="95" t="str">
        <f t="shared" si="88"/>
        <v/>
      </c>
      <c r="AD444" s="95" t="str">
        <f t="shared" si="89"/>
        <v/>
      </c>
      <c r="AE444" s="95" t="str">
        <f t="shared" si="90"/>
        <v/>
      </c>
      <c r="BN444" s="69" t="str">
        <f t="shared" si="91"/>
        <v/>
      </c>
      <c r="BO444" s="69" t="str">
        <f t="shared" si="92"/>
        <v/>
      </c>
      <c r="BP444" s="69" t="str">
        <f t="shared" si="93"/>
        <v/>
      </c>
      <c r="BQ444" s="69" t="str">
        <f t="shared" si="94"/>
        <v/>
      </c>
      <c r="BT444" s="69" t="str">
        <f t="shared" si="95"/>
        <v/>
      </c>
      <c r="CX444" s="39" t="str">
        <f t="shared" si="98"/>
        <v/>
      </c>
    </row>
    <row r="445" spans="1:102" ht="20.100000000000001" customHeight="1" x14ac:dyDescent="0.25">
      <c r="A445" s="85">
        <f>ROW()</f>
        <v>445</v>
      </c>
      <c r="B445" s="129" t="str">
        <f t="shared" si="96"/>
        <v/>
      </c>
      <c r="C445" s="129" t="str">
        <f t="shared" si="85"/>
        <v/>
      </c>
      <c r="D445" s="129" t="str">
        <f>IF(C445="","",COUNTIFS(C$11:C445,"&gt;0"))</f>
        <v/>
      </c>
      <c r="E445" s="53"/>
      <c r="F445" s="54"/>
      <c r="G445" s="54"/>
      <c r="H445" s="53"/>
      <c r="I445" s="168"/>
      <c r="J445" s="64"/>
      <c r="K445" s="261"/>
      <c r="L445" s="259">
        <v>0</v>
      </c>
      <c r="M445" s="171" t="str">
        <f>IFERROR(VLOOKUP(J445,Lists!J$4:K$725,2,FALSE),"")</f>
        <v/>
      </c>
      <c r="N445" s="66" t="str">
        <f>IFERROR(VLOOKUP(J445,Lists!J$4:L$725,3,FALSE),"")</f>
        <v/>
      </c>
      <c r="O445" s="67" t="str">
        <f t="shared" si="97"/>
        <v/>
      </c>
      <c r="P445" s="62"/>
      <c r="Q445" s="169"/>
      <c r="R445" s="89"/>
      <c r="S445" s="97"/>
      <c r="T445" s="53"/>
      <c r="U445" s="89"/>
      <c r="V445" s="98"/>
      <c r="W445" s="107"/>
      <c r="X445" s="81" t="str">
        <f>IFERROR(VLOOKUP(I445,Lists!A$4:B$11,2,FALSE),"")</f>
        <v/>
      </c>
      <c r="Y445" s="81" t="str">
        <f>IFERROR(VLOOKUP(#REF!,Lists!A$12:B$45,2,FALSE),"")</f>
        <v/>
      </c>
      <c r="Z445" s="85" t="str">
        <f t="shared" si="86"/>
        <v/>
      </c>
      <c r="AA445" s="95" t="str">
        <f t="shared" si="87"/>
        <v/>
      </c>
      <c r="AB445" s="95" t="str">
        <f>IF(L445&lt;&gt;0,IF(R445="Yes",IF(#REF!="","P",""),""),"")</f>
        <v/>
      </c>
      <c r="AC445" s="95" t="str">
        <f t="shared" si="88"/>
        <v/>
      </c>
      <c r="AD445" s="95" t="str">
        <f t="shared" si="89"/>
        <v/>
      </c>
      <c r="AE445" s="95" t="str">
        <f t="shared" si="90"/>
        <v/>
      </c>
      <c r="BN445" s="69" t="str">
        <f t="shared" si="91"/>
        <v/>
      </c>
      <c r="BO445" s="69" t="str">
        <f t="shared" si="92"/>
        <v/>
      </c>
      <c r="BP445" s="69" t="str">
        <f t="shared" si="93"/>
        <v/>
      </c>
      <c r="BQ445" s="69" t="str">
        <f t="shared" si="94"/>
        <v/>
      </c>
      <c r="BT445" s="69" t="str">
        <f t="shared" si="95"/>
        <v/>
      </c>
      <c r="CX445" s="39" t="str">
        <f t="shared" si="98"/>
        <v/>
      </c>
    </row>
    <row r="446" spans="1:102" ht="20.100000000000001" customHeight="1" x14ac:dyDescent="0.25">
      <c r="A446" s="85">
        <f>ROW()</f>
        <v>446</v>
      </c>
      <c r="B446" s="129" t="str">
        <f t="shared" si="96"/>
        <v/>
      </c>
      <c r="C446" s="129" t="str">
        <f t="shared" si="85"/>
        <v/>
      </c>
      <c r="D446" s="129" t="str">
        <f>IF(C446="","",COUNTIFS(C$11:C446,"&gt;0"))</f>
        <v/>
      </c>
      <c r="E446" s="53"/>
      <c r="F446" s="54"/>
      <c r="G446" s="54"/>
      <c r="H446" s="53"/>
      <c r="I446" s="168"/>
      <c r="J446" s="64"/>
      <c r="K446" s="261"/>
      <c r="L446" s="259">
        <v>0</v>
      </c>
      <c r="M446" s="171" t="str">
        <f>IFERROR(VLOOKUP(J446,Lists!J$4:K$725,2,FALSE),"")</f>
        <v/>
      </c>
      <c r="N446" s="66" t="str">
        <f>IFERROR(VLOOKUP(J446,Lists!J$4:L$725,3,FALSE),"")</f>
        <v/>
      </c>
      <c r="O446" s="67" t="str">
        <f t="shared" si="97"/>
        <v/>
      </c>
      <c r="P446" s="62"/>
      <c r="Q446" s="169"/>
      <c r="R446" s="89"/>
      <c r="S446" s="97"/>
      <c r="T446" s="53"/>
      <c r="U446" s="89"/>
      <c r="V446" s="98"/>
      <c r="W446" s="107"/>
      <c r="X446" s="81" t="str">
        <f>IFERROR(VLOOKUP(I446,Lists!A$4:B$11,2,FALSE),"")</f>
        <v/>
      </c>
      <c r="Y446" s="81" t="str">
        <f>IFERROR(VLOOKUP(#REF!,Lists!A$12:B$45,2,FALSE),"")</f>
        <v/>
      </c>
      <c r="Z446" s="85" t="str">
        <f t="shared" si="86"/>
        <v/>
      </c>
      <c r="AA446" s="95" t="str">
        <f t="shared" si="87"/>
        <v/>
      </c>
      <c r="AB446" s="95" t="str">
        <f>IF(L446&lt;&gt;0,IF(R446="Yes",IF(#REF!="","P",""),""),"")</f>
        <v/>
      </c>
      <c r="AC446" s="95" t="str">
        <f t="shared" si="88"/>
        <v/>
      </c>
      <c r="AD446" s="95" t="str">
        <f t="shared" si="89"/>
        <v/>
      </c>
      <c r="AE446" s="95" t="str">
        <f t="shared" si="90"/>
        <v/>
      </c>
      <c r="BN446" s="69" t="str">
        <f t="shared" si="91"/>
        <v/>
      </c>
      <c r="BO446" s="69" t="str">
        <f t="shared" si="92"/>
        <v/>
      </c>
      <c r="BP446" s="69" t="str">
        <f t="shared" si="93"/>
        <v/>
      </c>
      <c r="BQ446" s="69" t="str">
        <f t="shared" si="94"/>
        <v/>
      </c>
      <c r="BT446" s="69" t="str">
        <f t="shared" si="95"/>
        <v/>
      </c>
      <c r="CX446" s="39" t="str">
        <f t="shared" si="98"/>
        <v/>
      </c>
    </row>
    <row r="447" spans="1:102" ht="20.100000000000001" customHeight="1" x14ac:dyDescent="0.25">
      <c r="A447" s="85">
        <f>ROW()</f>
        <v>447</v>
      </c>
      <c r="B447" s="129" t="str">
        <f t="shared" si="96"/>
        <v/>
      </c>
      <c r="C447" s="129" t="str">
        <f t="shared" si="85"/>
        <v/>
      </c>
      <c r="D447" s="129" t="str">
        <f>IF(C447="","",COUNTIFS(C$11:C447,"&gt;0"))</f>
        <v/>
      </c>
      <c r="E447" s="53"/>
      <c r="F447" s="54"/>
      <c r="G447" s="54"/>
      <c r="H447" s="53"/>
      <c r="I447" s="168"/>
      <c r="J447" s="64"/>
      <c r="K447" s="261"/>
      <c r="L447" s="259">
        <v>0</v>
      </c>
      <c r="M447" s="171" t="str">
        <f>IFERROR(VLOOKUP(J447,Lists!J$4:K$725,2,FALSE),"")</f>
        <v/>
      </c>
      <c r="N447" s="66" t="str">
        <f>IFERROR(VLOOKUP(J447,Lists!J$4:L$725,3,FALSE),"")</f>
        <v/>
      </c>
      <c r="O447" s="67" t="str">
        <f t="shared" si="97"/>
        <v/>
      </c>
      <c r="P447" s="62"/>
      <c r="Q447" s="169"/>
      <c r="R447" s="89"/>
      <c r="S447" s="97"/>
      <c r="T447" s="53"/>
      <c r="U447" s="89"/>
      <c r="V447" s="98"/>
      <c r="W447" s="107"/>
      <c r="X447" s="81" t="str">
        <f>IFERROR(VLOOKUP(I447,Lists!A$4:B$11,2,FALSE),"")</f>
        <v/>
      </c>
      <c r="Y447" s="81" t="str">
        <f>IFERROR(VLOOKUP(#REF!,Lists!A$12:B$45,2,FALSE),"")</f>
        <v/>
      </c>
      <c r="Z447" s="85" t="str">
        <f t="shared" si="86"/>
        <v/>
      </c>
      <c r="AA447" s="95" t="str">
        <f t="shared" si="87"/>
        <v/>
      </c>
      <c r="AB447" s="95" t="str">
        <f>IF(L447&lt;&gt;0,IF(R447="Yes",IF(#REF!="","P",""),""),"")</f>
        <v/>
      </c>
      <c r="AC447" s="95" t="str">
        <f t="shared" si="88"/>
        <v/>
      </c>
      <c r="AD447" s="95" t="str">
        <f t="shared" si="89"/>
        <v/>
      </c>
      <c r="AE447" s="95" t="str">
        <f t="shared" si="90"/>
        <v/>
      </c>
      <c r="BN447" s="69" t="str">
        <f t="shared" si="91"/>
        <v/>
      </c>
      <c r="BO447" s="69" t="str">
        <f t="shared" si="92"/>
        <v/>
      </c>
      <c r="BP447" s="69" t="str">
        <f t="shared" si="93"/>
        <v/>
      </c>
      <c r="BQ447" s="69" t="str">
        <f t="shared" si="94"/>
        <v/>
      </c>
      <c r="BT447" s="69" t="str">
        <f t="shared" si="95"/>
        <v/>
      </c>
      <c r="CX447" s="39" t="str">
        <f t="shared" si="98"/>
        <v/>
      </c>
    </row>
    <row r="448" spans="1:102" ht="20.100000000000001" customHeight="1" x14ac:dyDescent="0.25">
      <c r="A448" s="85">
        <f>ROW()</f>
        <v>448</v>
      </c>
      <c r="B448" s="129" t="str">
        <f t="shared" si="96"/>
        <v/>
      </c>
      <c r="C448" s="129" t="str">
        <f t="shared" si="85"/>
        <v/>
      </c>
      <c r="D448" s="129" t="str">
        <f>IF(C448="","",COUNTIFS(C$11:C448,"&gt;0"))</f>
        <v/>
      </c>
      <c r="E448" s="53"/>
      <c r="F448" s="54"/>
      <c r="G448" s="54"/>
      <c r="H448" s="53"/>
      <c r="I448" s="168"/>
      <c r="J448" s="64"/>
      <c r="K448" s="261"/>
      <c r="L448" s="259">
        <v>0</v>
      </c>
      <c r="M448" s="171" t="str">
        <f>IFERROR(VLOOKUP(J448,Lists!J$4:K$725,2,FALSE),"")</f>
        <v/>
      </c>
      <c r="N448" s="66" t="str">
        <f>IFERROR(VLOOKUP(J448,Lists!J$4:L$725,3,FALSE),"")</f>
        <v/>
      </c>
      <c r="O448" s="67" t="str">
        <f t="shared" si="97"/>
        <v/>
      </c>
      <c r="P448" s="62"/>
      <c r="Q448" s="169"/>
      <c r="R448" s="89"/>
      <c r="S448" s="97"/>
      <c r="T448" s="53"/>
      <c r="U448" s="89"/>
      <c r="V448" s="98"/>
      <c r="W448" s="107"/>
      <c r="X448" s="81" t="str">
        <f>IFERROR(VLOOKUP(I448,Lists!A$4:B$11,2,FALSE),"")</f>
        <v/>
      </c>
      <c r="Y448" s="81" t="str">
        <f>IFERROR(VLOOKUP(#REF!,Lists!A$12:B$45,2,FALSE),"")</f>
        <v/>
      </c>
      <c r="Z448" s="85" t="str">
        <f t="shared" si="86"/>
        <v/>
      </c>
      <c r="AA448" s="95" t="str">
        <f t="shared" si="87"/>
        <v/>
      </c>
      <c r="AB448" s="95" t="str">
        <f>IF(L448&lt;&gt;0,IF(R448="Yes",IF(#REF!="","P",""),""),"")</f>
        <v/>
      </c>
      <c r="AC448" s="95" t="str">
        <f t="shared" si="88"/>
        <v/>
      </c>
      <c r="AD448" s="95" t="str">
        <f t="shared" si="89"/>
        <v/>
      </c>
      <c r="AE448" s="95" t="str">
        <f t="shared" si="90"/>
        <v/>
      </c>
      <c r="BN448" s="69" t="str">
        <f t="shared" si="91"/>
        <v/>
      </c>
      <c r="BO448" s="69" t="str">
        <f t="shared" si="92"/>
        <v/>
      </c>
      <c r="BP448" s="69" t="str">
        <f t="shared" si="93"/>
        <v/>
      </c>
      <c r="BQ448" s="69" t="str">
        <f t="shared" si="94"/>
        <v/>
      </c>
      <c r="BT448" s="69" t="str">
        <f t="shared" si="95"/>
        <v/>
      </c>
      <c r="CX448" s="39" t="str">
        <f t="shared" si="98"/>
        <v/>
      </c>
    </row>
    <row r="449" spans="1:102" ht="20.100000000000001" customHeight="1" x14ac:dyDescent="0.25">
      <c r="A449" s="85">
        <f>ROW()</f>
        <v>449</v>
      </c>
      <c r="B449" s="129" t="str">
        <f t="shared" si="96"/>
        <v/>
      </c>
      <c r="C449" s="129" t="str">
        <f t="shared" si="85"/>
        <v/>
      </c>
      <c r="D449" s="129" t="str">
        <f>IF(C449="","",COUNTIFS(C$11:C449,"&gt;0"))</f>
        <v/>
      </c>
      <c r="E449" s="53"/>
      <c r="F449" s="54"/>
      <c r="G449" s="54"/>
      <c r="H449" s="53"/>
      <c r="I449" s="168"/>
      <c r="J449" s="64"/>
      <c r="K449" s="261"/>
      <c r="L449" s="259">
        <v>0</v>
      </c>
      <c r="M449" s="171" t="str">
        <f>IFERROR(VLOOKUP(J449,Lists!J$4:K$725,2,FALSE),"")</f>
        <v/>
      </c>
      <c r="N449" s="66" t="str">
        <f>IFERROR(VLOOKUP(J449,Lists!J$4:L$725,3,FALSE),"")</f>
        <v/>
      </c>
      <c r="O449" s="67" t="str">
        <f t="shared" si="97"/>
        <v/>
      </c>
      <c r="P449" s="62"/>
      <c r="Q449" s="169"/>
      <c r="R449" s="89"/>
      <c r="S449" s="97"/>
      <c r="T449" s="53"/>
      <c r="U449" s="89"/>
      <c r="V449" s="98"/>
      <c r="W449" s="107"/>
      <c r="X449" s="81" t="str">
        <f>IFERROR(VLOOKUP(I449,Lists!A$4:B$11,2,FALSE),"")</f>
        <v/>
      </c>
      <c r="Y449" s="81" t="str">
        <f>IFERROR(VLOOKUP(#REF!,Lists!A$12:B$45,2,FALSE),"")</f>
        <v/>
      </c>
      <c r="Z449" s="85" t="str">
        <f t="shared" si="86"/>
        <v/>
      </c>
      <c r="AA449" s="95" t="str">
        <f t="shared" si="87"/>
        <v/>
      </c>
      <c r="AB449" s="95" t="str">
        <f>IF(L449&lt;&gt;0,IF(R449="Yes",IF(#REF!="","P",""),""),"")</f>
        <v/>
      </c>
      <c r="AC449" s="95" t="str">
        <f t="shared" si="88"/>
        <v/>
      </c>
      <c r="AD449" s="95" t="str">
        <f t="shared" si="89"/>
        <v/>
      </c>
      <c r="AE449" s="95" t="str">
        <f t="shared" si="90"/>
        <v/>
      </c>
      <c r="BN449" s="69" t="str">
        <f t="shared" si="91"/>
        <v/>
      </c>
      <c r="BO449" s="69" t="str">
        <f t="shared" si="92"/>
        <v/>
      </c>
      <c r="BP449" s="69" t="str">
        <f t="shared" si="93"/>
        <v/>
      </c>
      <c r="BQ449" s="69" t="str">
        <f t="shared" si="94"/>
        <v/>
      </c>
      <c r="BT449" s="69" t="str">
        <f t="shared" si="95"/>
        <v/>
      </c>
      <c r="CX449" s="39" t="str">
        <f t="shared" si="98"/>
        <v/>
      </c>
    </row>
    <row r="450" spans="1:102" ht="20.100000000000001" customHeight="1" x14ac:dyDescent="0.25">
      <c r="A450" s="85">
        <f>ROW()</f>
        <v>450</v>
      </c>
      <c r="B450" s="129" t="str">
        <f t="shared" si="96"/>
        <v/>
      </c>
      <c r="C450" s="129" t="str">
        <f t="shared" si="85"/>
        <v/>
      </c>
      <c r="D450" s="129" t="str">
        <f>IF(C450="","",COUNTIFS(C$11:C450,"&gt;0"))</f>
        <v/>
      </c>
      <c r="E450" s="53"/>
      <c r="F450" s="54"/>
      <c r="G450" s="54"/>
      <c r="H450" s="53"/>
      <c r="I450" s="168"/>
      <c r="J450" s="64"/>
      <c r="K450" s="261"/>
      <c r="L450" s="259">
        <v>0</v>
      </c>
      <c r="M450" s="171" t="str">
        <f>IFERROR(VLOOKUP(J450,Lists!J$4:K$725,2,FALSE),"")</f>
        <v/>
      </c>
      <c r="N450" s="66" t="str">
        <f>IFERROR(VLOOKUP(J450,Lists!J$4:L$725,3,FALSE),"")</f>
        <v/>
      </c>
      <c r="O450" s="67" t="str">
        <f t="shared" si="97"/>
        <v/>
      </c>
      <c r="P450" s="62"/>
      <c r="Q450" s="169"/>
      <c r="R450" s="89"/>
      <c r="S450" s="97"/>
      <c r="T450" s="53"/>
      <c r="U450" s="89"/>
      <c r="V450" s="98"/>
      <c r="W450" s="107"/>
      <c r="X450" s="81" t="str">
        <f>IFERROR(VLOOKUP(I450,Lists!A$4:B$11,2,FALSE),"")</f>
        <v/>
      </c>
      <c r="Y450" s="81" t="str">
        <f>IFERROR(VLOOKUP(#REF!,Lists!A$12:B$45,2,FALSE),"")</f>
        <v/>
      </c>
      <c r="Z450" s="85" t="str">
        <f t="shared" si="86"/>
        <v/>
      </c>
      <c r="AA450" s="95" t="str">
        <f t="shared" si="87"/>
        <v/>
      </c>
      <c r="AB450" s="95" t="str">
        <f>IF(L450&lt;&gt;0,IF(R450="Yes",IF(#REF!="","P",""),""),"")</f>
        <v/>
      </c>
      <c r="AC450" s="95" t="str">
        <f t="shared" si="88"/>
        <v/>
      </c>
      <c r="AD450" s="95" t="str">
        <f t="shared" si="89"/>
        <v/>
      </c>
      <c r="AE450" s="95" t="str">
        <f t="shared" si="90"/>
        <v/>
      </c>
      <c r="BN450" s="69" t="str">
        <f t="shared" si="91"/>
        <v/>
      </c>
      <c r="BO450" s="69" t="str">
        <f t="shared" si="92"/>
        <v/>
      </c>
      <c r="BP450" s="69" t="str">
        <f t="shared" si="93"/>
        <v/>
      </c>
      <c r="BQ450" s="69" t="str">
        <f t="shared" si="94"/>
        <v/>
      </c>
      <c r="BT450" s="69" t="str">
        <f t="shared" si="95"/>
        <v/>
      </c>
      <c r="CX450" s="39" t="str">
        <f t="shared" si="98"/>
        <v/>
      </c>
    </row>
    <row r="451" spans="1:102" ht="20.100000000000001" customHeight="1" x14ac:dyDescent="0.25">
      <c r="A451" s="85">
        <f>ROW()</f>
        <v>451</v>
      </c>
      <c r="B451" s="129" t="str">
        <f t="shared" si="96"/>
        <v/>
      </c>
      <c r="C451" s="129" t="str">
        <f t="shared" si="85"/>
        <v/>
      </c>
      <c r="D451" s="129" t="str">
        <f>IF(C451="","",COUNTIFS(C$11:C451,"&gt;0"))</f>
        <v/>
      </c>
      <c r="E451" s="53"/>
      <c r="F451" s="54"/>
      <c r="G451" s="54"/>
      <c r="H451" s="53"/>
      <c r="I451" s="168"/>
      <c r="J451" s="64"/>
      <c r="K451" s="261"/>
      <c r="L451" s="259">
        <v>0</v>
      </c>
      <c r="M451" s="171" t="str">
        <f>IFERROR(VLOOKUP(J451,Lists!J$4:K$725,2,FALSE),"")</f>
        <v/>
      </c>
      <c r="N451" s="66" t="str">
        <f>IFERROR(VLOOKUP(J451,Lists!J$4:L$725,3,FALSE),"")</f>
        <v/>
      </c>
      <c r="O451" s="67" t="str">
        <f t="shared" si="97"/>
        <v/>
      </c>
      <c r="P451" s="62"/>
      <c r="Q451" s="169"/>
      <c r="R451" s="89"/>
      <c r="S451" s="97"/>
      <c r="T451" s="53"/>
      <c r="U451" s="89"/>
      <c r="V451" s="98"/>
      <c r="W451" s="107"/>
      <c r="X451" s="81" t="str">
        <f>IFERROR(VLOOKUP(I451,Lists!A$4:B$11,2,FALSE),"")</f>
        <v/>
      </c>
      <c r="Y451" s="81" t="str">
        <f>IFERROR(VLOOKUP(#REF!,Lists!A$12:B$45,2,FALSE),"")</f>
        <v/>
      </c>
      <c r="Z451" s="85" t="str">
        <f t="shared" si="86"/>
        <v/>
      </c>
      <c r="AA451" s="95" t="str">
        <f t="shared" si="87"/>
        <v/>
      </c>
      <c r="AB451" s="95" t="str">
        <f>IF(L451&lt;&gt;0,IF(R451="Yes",IF(#REF!="","P",""),""),"")</f>
        <v/>
      </c>
      <c r="AC451" s="95" t="str">
        <f t="shared" si="88"/>
        <v/>
      </c>
      <c r="AD451" s="95" t="str">
        <f t="shared" si="89"/>
        <v/>
      </c>
      <c r="AE451" s="95" t="str">
        <f t="shared" si="90"/>
        <v/>
      </c>
      <c r="BN451" s="69" t="str">
        <f t="shared" si="91"/>
        <v/>
      </c>
      <c r="BO451" s="69" t="str">
        <f t="shared" si="92"/>
        <v/>
      </c>
      <c r="BP451" s="69" t="str">
        <f t="shared" si="93"/>
        <v/>
      </c>
      <c r="BQ451" s="69" t="str">
        <f t="shared" si="94"/>
        <v/>
      </c>
      <c r="BT451" s="69" t="str">
        <f t="shared" si="95"/>
        <v/>
      </c>
      <c r="CX451" s="39" t="str">
        <f t="shared" si="98"/>
        <v/>
      </c>
    </row>
    <row r="452" spans="1:102" ht="20.100000000000001" customHeight="1" x14ac:dyDescent="0.25">
      <c r="A452" s="85">
        <f>ROW()</f>
        <v>452</v>
      </c>
      <c r="B452" s="129" t="str">
        <f t="shared" si="96"/>
        <v/>
      </c>
      <c r="C452" s="129" t="str">
        <f t="shared" si="85"/>
        <v/>
      </c>
      <c r="D452" s="129" t="str">
        <f>IF(C452="","",COUNTIFS(C$11:C452,"&gt;0"))</f>
        <v/>
      </c>
      <c r="E452" s="53"/>
      <c r="F452" s="54"/>
      <c r="G452" s="54"/>
      <c r="H452" s="53"/>
      <c r="I452" s="168"/>
      <c r="J452" s="64"/>
      <c r="K452" s="261"/>
      <c r="L452" s="259">
        <v>0</v>
      </c>
      <c r="M452" s="171" t="str">
        <f>IFERROR(VLOOKUP(J452,Lists!J$4:K$725,2,FALSE),"")</f>
        <v/>
      </c>
      <c r="N452" s="66" t="str">
        <f>IFERROR(VLOOKUP(J452,Lists!J$4:L$725,3,FALSE),"")</f>
        <v/>
      </c>
      <c r="O452" s="67" t="str">
        <f t="shared" si="97"/>
        <v/>
      </c>
      <c r="P452" s="62"/>
      <c r="Q452" s="169"/>
      <c r="R452" s="89"/>
      <c r="S452" s="97"/>
      <c r="T452" s="53"/>
      <c r="U452" s="89"/>
      <c r="V452" s="98"/>
      <c r="W452" s="107"/>
      <c r="X452" s="81" t="str">
        <f>IFERROR(VLOOKUP(I452,Lists!A$4:B$11,2,FALSE),"")</f>
        <v/>
      </c>
      <c r="Y452" s="81" t="str">
        <f>IFERROR(VLOOKUP(#REF!,Lists!A$12:B$45,2,FALSE),"")</f>
        <v/>
      </c>
      <c r="Z452" s="85" t="str">
        <f t="shared" si="86"/>
        <v/>
      </c>
      <c r="AA452" s="95" t="str">
        <f t="shared" si="87"/>
        <v/>
      </c>
      <c r="AB452" s="95" t="str">
        <f>IF(L452&lt;&gt;0,IF(R452="Yes",IF(#REF!="","P",""),""),"")</f>
        <v/>
      </c>
      <c r="AC452" s="95" t="str">
        <f t="shared" si="88"/>
        <v/>
      </c>
      <c r="AD452" s="95" t="str">
        <f t="shared" si="89"/>
        <v/>
      </c>
      <c r="AE452" s="95" t="str">
        <f t="shared" si="90"/>
        <v/>
      </c>
      <c r="BN452" s="69" t="str">
        <f t="shared" si="91"/>
        <v/>
      </c>
      <c r="BO452" s="69" t="str">
        <f t="shared" si="92"/>
        <v/>
      </c>
      <c r="BP452" s="69" t="str">
        <f t="shared" si="93"/>
        <v/>
      </c>
      <c r="BQ452" s="69" t="str">
        <f t="shared" si="94"/>
        <v/>
      </c>
      <c r="BT452" s="69" t="str">
        <f t="shared" si="95"/>
        <v/>
      </c>
      <c r="CX452" s="39" t="str">
        <f t="shared" si="98"/>
        <v/>
      </c>
    </row>
    <row r="453" spans="1:102" ht="20.100000000000001" customHeight="1" x14ac:dyDescent="0.25">
      <c r="A453" s="85">
        <f>ROW()</f>
        <v>453</v>
      </c>
      <c r="B453" s="129" t="str">
        <f t="shared" si="96"/>
        <v/>
      </c>
      <c r="C453" s="129" t="str">
        <f t="shared" si="85"/>
        <v/>
      </c>
      <c r="D453" s="129" t="str">
        <f>IF(C453="","",COUNTIFS(C$11:C453,"&gt;0"))</f>
        <v/>
      </c>
      <c r="E453" s="53"/>
      <c r="F453" s="54"/>
      <c r="G453" s="54"/>
      <c r="H453" s="53"/>
      <c r="I453" s="168"/>
      <c r="J453" s="64"/>
      <c r="K453" s="261"/>
      <c r="L453" s="259">
        <v>0</v>
      </c>
      <c r="M453" s="171" t="str">
        <f>IFERROR(VLOOKUP(J453,Lists!J$4:K$725,2,FALSE),"")</f>
        <v/>
      </c>
      <c r="N453" s="66" t="str">
        <f>IFERROR(VLOOKUP(J453,Lists!J$4:L$725,3,FALSE),"")</f>
        <v/>
      </c>
      <c r="O453" s="67" t="str">
        <f t="shared" si="97"/>
        <v/>
      </c>
      <c r="P453" s="62"/>
      <c r="Q453" s="169"/>
      <c r="R453" s="89"/>
      <c r="S453" s="97"/>
      <c r="T453" s="53"/>
      <c r="U453" s="89"/>
      <c r="V453" s="98"/>
      <c r="W453" s="107"/>
      <c r="X453" s="81" t="str">
        <f>IFERROR(VLOOKUP(I453,Lists!A$4:B$11,2,FALSE),"")</f>
        <v/>
      </c>
      <c r="Y453" s="81" t="str">
        <f>IFERROR(VLOOKUP(#REF!,Lists!A$12:B$45,2,FALSE),"")</f>
        <v/>
      </c>
      <c r="Z453" s="85" t="str">
        <f t="shared" si="86"/>
        <v/>
      </c>
      <c r="AA453" s="95" t="str">
        <f t="shared" si="87"/>
        <v/>
      </c>
      <c r="AB453" s="95" t="str">
        <f>IF(L453&lt;&gt;0,IF(R453="Yes",IF(#REF!="","P",""),""),"")</f>
        <v/>
      </c>
      <c r="AC453" s="95" t="str">
        <f t="shared" si="88"/>
        <v/>
      </c>
      <c r="AD453" s="95" t="str">
        <f t="shared" si="89"/>
        <v/>
      </c>
      <c r="AE453" s="95" t="str">
        <f t="shared" si="90"/>
        <v/>
      </c>
      <c r="BN453" s="69" t="str">
        <f t="shared" si="91"/>
        <v/>
      </c>
      <c r="BO453" s="69" t="str">
        <f t="shared" si="92"/>
        <v/>
      </c>
      <c r="BP453" s="69" t="str">
        <f t="shared" si="93"/>
        <v/>
      </c>
      <c r="BQ453" s="69" t="str">
        <f t="shared" si="94"/>
        <v/>
      </c>
      <c r="BT453" s="69" t="str">
        <f t="shared" si="95"/>
        <v/>
      </c>
      <c r="CX453" s="39" t="str">
        <f t="shared" si="98"/>
        <v/>
      </c>
    </row>
    <row r="454" spans="1:102" ht="20.100000000000001" customHeight="1" x14ac:dyDescent="0.25">
      <c r="A454" s="85">
        <f>ROW()</f>
        <v>454</v>
      </c>
      <c r="B454" s="129" t="str">
        <f t="shared" si="96"/>
        <v/>
      </c>
      <c r="C454" s="129" t="str">
        <f t="shared" si="85"/>
        <v/>
      </c>
      <c r="D454" s="129" t="str">
        <f>IF(C454="","",COUNTIFS(C$11:C454,"&gt;0"))</f>
        <v/>
      </c>
      <c r="E454" s="53"/>
      <c r="F454" s="54"/>
      <c r="G454" s="54"/>
      <c r="H454" s="53"/>
      <c r="I454" s="168"/>
      <c r="J454" s="64"/>
      <c r="K454" s="261"/>
      <c r="L454" s="259">
        <v>0</v>
      </c>
      <c r="M454" s="171" t="str">
        <f>IFERROR(VLOOKUP(J454,Lists!J$4:K$725,2,FALSE),"")</f>
        <v/>
      </c>
      <c r="N454" s="66" t="str">
        <f>IFERROR(VLOOKUP(J454,Lists!J$4:L$725,3,FALSE),"")</f>
        <v/>
      </c>
      <c r="O454" s="67" t="str">
        <f t="shared" si="97"/>
        <v/>
      </c>
      <c r="P454" s="62"/>
      <c r="Q454" s="169"/>
      <c r="R454" s="89"/>
      <c r="S454" s="97"/>
      <c r="T454" s="53"/>
      <c r="U454" s="89"/>
      <c r="V454" s="98"/>
      <c r="W454" s="107"/>
      <c r="X454" s="81" t="str">
        <f>IFERROR(VLOOKUP(I454,Lists!A$4:B$11,2,FALSE),"")</f>
        <v/>
      </c>
      <c r="Y454" s="81" t="str">
        <f>IFERROR(VLOOKUP(#REF!,Lists!A$12:B$45,2,FALSE),"")</f>
        <v/>
      </c>
      <c r="Z454" s="85" t="str">
        <f t="shared" si="86"/>
        <v/>
      </c>
      <c r="AA454" s="95" t="str">
        <f t="shared" si="87"/>
        <v/>
      </c>
      <c r="AB454" s="95" t="str">
        <f>IF(L454&lt;&gt;0,IF(R454="Yes",IF(#REF!="","P",""),""),"")</f>
        <v/>
      </c>
      <c r="AC454" s="95" t="str">
        <f t="shared" si="88"/>
        <v/>
      </c>
      <c r="AD454" s="95" t="str">
        <f t="shared" si="89"/>
        <v/>
      </c>
      <c r="AE454" s="95" t="str">
        <f t="shared" si="90"/>
        <v/>
      </c>
      <c r="BN454" s="69" t="str">
        <f t="shared" si="91"/>
        <v/>
      </c>
      <c r="BO454" s="69" t="str">
        <f t="shared" si="92"/>
        <v/>
      </c>
      <c r="BP454" s="69" t="str">
        <f t="shared" si="93"/>
        <v/>
      </c>
      <c r="BQ454" s="69" t="str">
        <f t="shared" si="94"/>
        <v/>
      </c>
      <c r="BT454" s="69" t="str">
        <f t="shared" si="95"/>
        <v/>
      </c>
      <c r="CX454" s="39" t="str">
        <f t="shared" si="98"/>
        <v/>
      </c>
    </row>
    <row r="455" spans="1:102" ht="20.100000000000001" customHeight="1" x14ac:dyDescent="0.25">
      <c r="A455" s="85">
        <f>ROW()</f>
        <v>455</v>
      </c>
      <c r="B455" s="129" t="str">
        <f t="shared" si="96"/>
        <v/>
      </c>
      <c r="C455" s="129" t="str">
        <f t="shared" si="85"/>
        <v/>
      </c>
      <c r="D455" s="129" t="str">
        <f>IF(C455="","",COUNTIFS(C$11:C455,"&gt;0"))</f>
        <v/>
      </c>
      <c r="E455" s="53"/>
      <c r="F455" s="54"/>
      <c r="G455" s="54"/>
      <c r="H455" s="53"/>
      <c r="I455" s="168"/>
      <c r="J455" s="64"/>
      <c r="K455" s="261"/>
      <c r="L455" s="259">
        <v>0</v>
      </c>
      <c r="M455" s="171" t="str">
        <f>IFERROR(VLOOKUP(J455,Lists!J$4:K$725,2,FALSE),"")</f>
        <v/>
      </c>
      <c r="N455" s="66" t="str">
        <f>IFERROR(VLOOKUP(J455,Lists!J$4:L$725,3,FALSE),"")</f>
        <v/>
      </c>
      <c r="O455" s="67" t="str">
        <f t="shared" si="97"/>
        <v/>
      </c>
      <c r="P455" s="62"/>
      <c r="Q455" s="169"/>
      <c r="R455" s="89"/>
      <c r="S455" s="97"/>
      <c r="T455" s="53"/>
      <c r="U455" s="89"/>
      <c r="V455" s="98"/>
      <c r="W455" s="107"/>
      <c r="X455" s="81" t="str">
        <f>IFERROR(VLOOKUP(I455,Lists!A$4:B$11,2,FALSE),"")</f>
        <v/>
      </c>
      <c r="Y455" s="81" t="str">
        <f>IFERROR(VLOOKUP(#REF!,Lists!A$12:B$45,2,FALSE),"")</f>
        <v/>
      </c>
      <c r="Z455" s="85" t="str">
        <f t="shared" si="86"/>
        <v/>
      </c>
      <c r="AA455" s="95" t="str">
        <f t="shared" si="87"/>
        <v/>
      </c>
      <c r="AB455" s="95" t="str">
        <f>IF(L455&lt;&gt;0,IF(R455="Yes",IF(#REF!="","P",""),""),"")</f>
        <v/>
      </c>
      <c r="AC455" s="95" t="str">
        <f t="shared" si="88"/>
        <v/>
      </c>
      <c r="AD455" s="95" t="str">
        <f t="shared" si="89"/>
        <v/>
      </c>
      <c r="AE455" s="95" t="str">
        <f t="shared" si="90"/>
        <v/>
      </c>
      <c r="BN455" s="69" t="str">
        <f t="shared" si="91"/>
        <v/>
      </c>
      <c r="BO455" s="69" t="str">
        <f t="shared" si="92"/>
        <v/>
      </c>
      <c r="BP455" s="69" t="str">
        <f t="shared" si="93"/>
        <v/>
      </c>
      <c r="BQ455" s="69" t="str">
        <f t="shared" si="94"/>
        <v/>
      </c>
      <c r="BT455" s="69" t="str">
        <f t="shared" si="95"/>
        <v/>
      </c>
      <c r="CX455" s="39" t="str">
        <f t="shared" si="98"/>
        <v/>
      </c>
    </row>
    <row r="456" spans="1:102" ht="20.100000000000001" customHeight="1" x14ac:dyDescent="0.25">
      <c r="A456" s="85">
        <f>ROW()</f>
        <v>456</v>
      </c>
      <c r="B456" s="129" t="str">
        <f t="shared" si="96"/>
        <v/>
      </c>
      <c r="C456" s="129" t="str">
        <f t="shared" si="85"/>
        <v/>
      </c>
      <c r="D456" s="129" t="str">
        <f>IF(C456="","",COUNTIFS(C$11:C456,"&gt;0"))</f>
        <v/>
      </c>
      <c r="E456" s="53"/>
      <c r="F456" s="54"/>
      <c r="G456" s="54"/>
      <c r="H456" s="53"/>
      <c r="I456" s="168"/>
      <c r="J456" s="64"/>
      <c r="K456" s="261"/>
      <c r="L456" s="259">
        <v>0</v>
      </c>
      <c r="M456" s="171" t="str">
        <f>IFERROR(VLOOKUP(J456,Lists!J$4:K$725,2,FALSE),"")</f>
        <v/>
      </c>
      <c r="N456" s="66" t="str">
        <f>IFERROR(VLOOKUP(J456,Lists!J$4:L$725,3,FALSE),"")</f>
        <v/>
      </c>
      <c r="O456" s="67" t="str">
        <f t="shared" si="97"/>
        <v/>
      </c>
      <c r="P456" s="62"/>
      <c r="Q456" s="169"/>
      <c r="R456" s="89"/>
      <c r="S456" s="97"/>
      <c r="T456" s="53"/>
      <c r="U456" s="89"/>
      <c r="V456" s="98"/>
      <c r="W456" s="107"/>
      <c r="X456" s="81" t="str">
        <f>IFERROR(VLOOKUP(I456,Lists!A$4:B$11,2,FALSE),"")</f>
        <v/>
      </c>
      <c r="Y456" s="81" t="str">
        <f>IFERROR(VLOOKUP(#REF!,Lists!A$12:B$45,2,FALSE),"")</f>
        <v/>
      </c>
      <c r="Z456" s="85" t="str">
        <f t="shared" si="86"/>
        <v/>
      </c>
      <c r="AA456" s="95" t="str">
        <f t="shared" si="87"/>
        <v/>
      </c>
      <c r="AB456" s="95" t="str">
        <f>IF(L456&lt;&gt;0,IF(R456="Yes",IF(#REF!="","P",""),""),"")</f>
        <v/>
      </c>
      <c r="AC456" s="95" t="str">
        <f t="shared" si="88"/>
        <v/>
      </c>
      <c r="AD456" s="95" t="str">
        <f t="shared" si="89"/>
        <v/>
      </c>
      <c r="AE456" s="95" t="str">
        <f t="shared" si="90"/>
        <v/>
      </c>
      <c r="BN456" s="69" t="str">
        <f t="shared" si="91"/>
        <v/>
      </c>
      <c r="BO456" s="69" t="str">
        <f t="shared" si="92"/>
        <v/>
      </c>
      <c r="BP456" s="69" t="str">
        <f t="shared" si="93"/>
        <v/>
      </c>
      <c r="BQ456" s="69" t="str">
        <f t="shared" si="94"/>
        <v/>
      </c>
      <c r="BT456" s="69" t="str">
        <f t="shared" si="95"/>
        <v/>
      </c>
      <c r="CX456" s="39" t="str">
        <f t="shared" si="98"/>
        <v/>
      </c>
    </row>
    <row r="457" spans="1:102" ht="20.100000000000001" customHeight="1" x14ac:dyDescent="0.25">
      <c r="A457" s="85">
        <f>ROW()</f>
        <v>457</v>
      </c>
      <c r="B457" s="129" t="str">
        <f t="shared" si="96"/>
        <v/>
      </c>
      <c r="C457" s="129" t="str">
        <f t="shared" si="85"/>
        <v/>
      </c>
      <c r="D457" s="129" t="str">
        <f>IF(C457="","",COUNTIFS(C$11:C457,"&gt;0"))</f>
        <v/>
      </c>
      <c r="E457" s="53"/>
      <c r="F457" s="54"/>
      <c r="G457" s="54"/>
      <c r="H457" s="53"/>
      <c r="I457" s="168"/>
      <c r="J457" s="64"/>
      <c r="K457" s="261"/>
      <c r="L457" s="259">
        <v>0</v>
      </c>
      <c r="M457" s="171" t="str">
        <f>IFERROR(VLOOKUP(J457,Lists!J$4:K$725,2,FALSE),"")</f>
        <v/>
      </c>
      <c r="N457" s="66" t="str">
        <f>IFERROR(VLOOKUP(J457,Lists!J$4:L$725,3,FALSE),"")</f>
        <v/>
      </c>
      <c r="O457" s="67" t="str">
        <f t="shared" si="97"/>
        <v/>
      </c>
      <c r="P457" s="62"/>
      <c r="Q457" s="169"/>
      <c r="R457" s="89"/>
      <c r="S457" s="97"/>
      <c r="T457" s="53"/>
      <c r="U457" s="89"/>
      <c r="V457" s="98"/>
      <c r="W457" s="107"/>
      <c r="X457" s="81" t="str">
        <f>IFERROR(VLOOKUP(I457,Lists!A$4:B$11,2,FALSE),"")</f>
        <v/>
      </c>
      <c r="Y457" s="81" t="str">
        <f>IFERROR(VLOOKUP(#REF!,Lists!A$12:B$45,2,FALSE),"")</f>
        <v/>
      </c>
      <c r="Z457" s="85" t="str">
        <f t="shared" si="86"/>
        <v/>
      </c>
      <c r="AA457" s="95" t="str">
        <f t="shared" si="87"/>
        <v/>
      </c>
      <c r="AB457" s="95" t="str">
        <f>IF(L457&lt;&gt;0,IF(R457="Yes",IF(#REF!="","P",""),""),"")</f>
        <v/>
      </c>
      <c r="AC457" s="95" t="str">
        <f t="shared" si="88"/>
        <v/>
      </c>
      <c r="AD457" s="95" t="str">
        <f t="shared" si="89"/>
        <v/>
      </c>
      <c r="AE457" s="95" t="str">
        <f t="shared" si="90"/>
        <v/>
      </c>
      <c r="BN457" s="69" t="str">
        <f t="shared" si="91"/>
        <v/>
      </c>
      <c r="BO457" s="69" t="str">
        <f t="shared" si="92"/>
        <v/>
      </c>
      <c r="BP457" s="69" t="str">
        <f t="shared" si="93"/>
        <v/>
      </c>
      <c r="BQ457" s="69" t="str">
        <f t="shared" si="94"/>
        <v/>
      </c>
      <c r="BT457" s="69" t="str">
        <f t="shared" si="95"/>
        <v/>
      </c>
      <c r="CX457" s="39" t="str">
        <f t="shared" si="98"/>
        <v/>
      </c>
    </row>
    <row r="458" spans="1:102" ht="20.100000000000001" customHeight="1" x14ac:dyDescent="0.25">
      <c r="A458" s="85">
        <f>ROW()</f>
        <v>458</v>
      </c>
      <c r="B458" s="129" t="str">
        <f t="shared" si="96"/>
        <v/>
      </c>
      <c r="C458" s="129" t="str">
        <f t="shared" si="85"/>
        <v/>
      </c>
      <c r="D458" s="129" t="str">
        <f>IF(C458="","",COUNTIFS(C$11:C458,"&gt;0"))</f>
        <v/>
      </c>
      <c r="E458" s="53"/>
      <c r="F458" s="54"/>
      <c r="G458" s="54"/>
      <c r="H458" s="53"/>
      <c r="I458" s="168"/>
      <c r="J458" s="64"/>
      <c r="K458" s="261"/>
      <c r="L458" s="259">
        <v>0</v>
      </c>
      <c r="M458" s="171" t="str">
        <f>IFERROR(VLOOKUP(J458,Lists!J$4:K$725,2,FALSE),"")</f>
        <v/>
      </c>
      <c r="N458" s="66" t="str">
        <f>IFERROR(VLOOKUP(J458,Lists!J$4:L$725,3,FALSE),"")</f>
        <v/>
      </c>
      <c r="O458" s="67" t="str">
        <f t="shared" si="97"/>
        <v/>
      </c>
      <c r="P458" s="62"/>
      <c r="Q458" s="169"/>
      <c r="R458" s="89"/>
      <c r="S458" s="97"/>
      <c r="T458" s="53"/>
      <c r="U458" s="89"/>
      <c r="V458" s="98"/>
      <c r="W458" s="107"/>
      <c r="X458" s="81" t="str">
        <f>IFERROR(VLOOKUP(I458,Lists!A$4:B$11,2,FALSE),"")</f>
        <v/>
      </c>
      <c r="Y458" s="81" t="str">
        <f>IFERROR(VLOOKUP(#REF!,Lists!A$12:B$45,2,FALSE),"")</f>
        <v/>
      </c>
      <c r="Z458" s="85" t="str">
        <f t="shared" si="86"/>
        <v/>
      </c>
      <c r="AA458" s="95" t="str">
        <f t="shared" si="87"/>
        <v/>
      </c>
      <c r="AB458" s="95" t="str">
        <f>IF(L458&lt;&gt;0,IF(R458="Yes",IF(#REF!="","P",""),""),"")</f>
        <v/>
      </c>
      <c r="AC458" s="95" t="str">
        <f t="shared" si="88"/>
        <v/>
      </c>
      <c r="AD458" s="95" t="str">
        <f t="shared" si="89"/>
        <v/>
      </c>
      <c r="AE458" s="95" t="str">
        <f t="shared" si="90"/>
        <v/>
      </c>
      <c r="BN458" s="69" t="str">
        <f t="shared" si="91"/>
        <v/>
      </c>
      <c r="BO458" s="69" t="str">
        <f t="shared" si="92"/>
        <v/>
      </c>
      <c r="BP458" s="69" t="str">
        <f t="shared" si="93"/>
        <v/>
      </c>
      <c r="BQ458" s="69" t="str">
        <f t="shared" si="94"/>
        <v/>
      </c>
      <c r="BT458" s="69" t="str">
        <f t="shared" si="95"/>
        <v/>
      </c>
      <c r="CX458" s="39" t="str">
        <f t="shared" si="98"/>
        <v/>
      </c>
    </row>
    <row r="459" spans="1:102" ht="20.100000000000001" customHeight="1" x14ac:dyDescent="0.25">
      <c r="A459" s="85">
        <f>ROW()</f>
        <v>459</v>
      </c>
      <c r="B459" s="129" t="str">
        <f t="shared" si="96"/>
        <v/>
      </c>
      <c r="C459" s="129" t="str">
        <f t="shared" ref="C459:C510" si="99">IF(R459="Yes",B459,"")</f>
        <v/>
      </c>
      <c r="D459" s="129" t="str">
        <f>IF(C459="","",COUNTIFS(C$11:C459,"&gt;0"))</f>
        <v/>
      </c>
      <c r="E459" s="53"/>
      <c r="F459" s="54"/>
      <c r="G459" s="54"/>
      <c r="H459" s="53"/>
      <c r="I459" s="168"/>
      <c r="J459" s="64"/>
      <c r="K459" s="261"/>
      <c r="L459" s="259">
        <v>0</v>
      </c>
      <c r="M459" s="171" t="str">
        <f>IFERROR(VLOOKUP(J459,Lists!J$4:K$725,2,FALSE),"")</f>
        <v/>
      </c>
      <c r="N459" s="66" t="str">
        <f>IFERROR(VLOOKUP(J459,Lists!J$4:L$725,3,FALSE),"")</f>
        <v/>
      </c>
      <c r="O459" s="67" t="str">
        <f t="shared" si="97"/>
        <v/>
      </c>
      <c r="P459" s="62"/>
      <c r="Q459" s="169"/>
      <c r="R459" s="89"/>
      <c r="S459" s="97"/>
      <c r="T459" s="53"/>
      <c r="U459" s="89"/>
      <c r="V459" s="98"/>
      <c r="W459" s="107"/>
      <c r="X459" s="81" t="str">
        <f>IFERROR(VLOOKUP(I459,Lists!A$4:B$11,2,FALSE),"")</f>
        <v/>
      </c>
      <c r="Y459" s="81" t="str">
        <f>IFERROR(VLOOKUP(#REF!,Lists!A$12:B$45,2,FALSE),"")</f>
        <v/>
      </c>
      <c r="Z459" s="85" t="str">
        <f t="shared" ref="Z459:Z510" si="100">IF(L459&lt;&gt;0,IF(P459="","P",""),"")</f>
        <v/>
      </c>
      <c r="AA459" s="95" t="str">
        <f t="shared" ref="AA459:AA510" si="101">IF(L459&lt;&gt;0,IF(P459&lt;&gt;0,IF(R459="","P",""),"P"),"")</f>
        <v/>
      </c>
      <c r="AB459" s="95" t="str">
        <f>IF(L459&lt;&gt;0,IF(R459="Yes",IF(#REF!="","P",""),""),"")</f>
        <v/>
      </c>
      <c r="AC459" s="95" t="str">
        <f t="shared" ref="AC459:AC510" si="102">IF(L459&lt;&gt;0,IF(R459="Yes",IF(S459="","P",""),""),"")</f>
        <v/>
      </c>
      <c r="AD459" s="95" t="str">
        <f t="shared" ref="AD459:AD510" si="103">IF(L459&lt;&gt;0,IF(R459="Yes",IF(U459="","P",""),""),"")</f>
        <v/>
      </c>
      <c r="AE459" s="95" t="str">
        <f t="shared" ref="AE459:AE510" si="104">IF(L459&lt;&gt;0,IF(S459="No - Never began",IF(T459="","P",""),""),"")</f>
        <v/>
      </c>
      <c r="BN459" s="69" t="str">
        <f t="shared" ref="BN459:BN510" si="105">IF($P459&gt;0,IF(E459="","P",""),"")</f>
        <v/>
      </c>
      <c r="BO459" s="69" t="str">
        <f t="shared" ref="BO459:BO510" si="106">IF($P459&gt;0,IF(F459="","P",""),"")</f>
        <v/>
      </c>
      <c r="BP459" s="69" t="str">
        <f t="shared" ref="BP459:BP510" si="107">IF($P459&gt;0,IF(G459="","P",""),"")</f>
        <v/>
      </c>
      <c r="BQ459" s="69" t="str">
        <f t="shared" ref="BQ459:BQ510" si="108">IF($P459&gt;0,IF(H459="","P",""),"")</f>
        <v/>
      </c>
      <c r="BT459" s="69" t="str">
        <f t="shared" ref="BT459:BT510" si="109">IF($P459&gt;0,IF(L459=0,"P",""),"")</f>
        <v/>
      </c>
      <c r="CX459" s="39" t="str">
        <f t="shared" si="98"/>
        <v/>
      </c>
    </row>
    <row r="460" spans="1:102" ht="20.100000000000001" customHeight="1" x14ac:dyDescent="0.25">
      <c r="A460" s="85">
        <f>ROW()</f>
        <v>460</v>
      </c>
      <c r="B460" s="129" t="str">
        <f t="shared" ref="B460:B510" si="110">IF(H460&gt;0,IF(H460&amp;J460=H459&amp;J459,B459,B459+1),"")</f>
        <v/>
      </c>
      <c r="C460" s="129" t="str">
        <f t="shared" si="99"/>
        <v/>
      </c>
      <c r="D460" s="129" t="str">
        <f>IF(C460="","",COUNTIFS(C$11:C460,"&gt;0"))</f>
        <v/>
      </c>
      <c r="E460" s="53"/>
      <c r="F460" s="54"/>
      <c r="G460" s="54"/>
      <c r="H460" s="53"/>
      <c r="I460" s="168"/>
      <c r="J460" s="64"/>
      <c r="K460" s="261"/>
      <c r="L460" s="259">
        <v>0</v>
      </c>
      <c r="M460" s="171" t="str">
        <f>IFERROR(VLOOKUP(J460,Lists!J$4:K$725,2,FALSE),"")</f>
        <v/>
      </c>
      <c r="N460" s="66" t="str">
        <f>IFERROR(VLOOKUP(J460,Lists!J$4:L$725,3,FALSE),"")</f>
        <v/>
      </c>
      <c r="O460" s="67" t="str">
        <f t="shared" ref="O460:O509" si="111">IF(L460&gt;0,L460*M460,"")</f>
        <v/>
      </c>
      <c r="P460" s="62"/>
      <c r="Q460" s="169"/>
      <c r="R460" s="89"/>
      <c r="S460" s="97"/>
      <c r="T460" s="53"/>
      <c r="U460" s="89"/>
      <c r="V460" s="98"/>
      <c r="W460" s="107"/>
      <c r="X460" s="81" t="str">
        <f>IFERROR(VLOOKUP(I460,Lists!A$4:B$11,2,FALSE),"")</f>
        <v/>
      </c>
      <c r="Y460" s="81" t="str">
        <f>IFERROR(VLOOKUP(#REF!,Lists!A$12:B$45,2,FALSE),"")</f>
        <v/>
      </c>
      <c r="Z460" s="85" t="str">
        <f t="shared" si="100"/>
        <v/>
      </c>
      <c r="AA460" s="95" t="str">
        <f t="shared" si="101"/>
        <v/>
      </c>
      <c r="AB460" s="95" t="str">
        <f>IF(L460&lt;&gt;0,IF(R460="Yes",IF(#REF!="","P",""),""),"")</f>
        <v/>
      </c>
      <c r="AC460" s="95" t="str">
        <f t="shared" si="102"/>
        <v/>
      </c>
      <c r="AD460" s="95" t="str">
        <f t="shared" si="103"/>
        <v/>
      </c>
      <c r="AE460" s="95" t="str">
        <f t="shared" si="104"/>
        <v/>
      </c>
      <c r="BN460" s="69" t="str">
        <f t="shared" si="105"/>
        <v/>
      </c>
      <c r="BO460" s="69" t="str">
        <f t="shared" si="106"/>
        <v/>
      </c>
      <c r="BP460" s="69" t="str">
        <f t="shared" si="107"/>
        <v/>
      </c>
      <c r="BQ460" s="69" t="str">
        <f t="shared" si="108"/>
        <v/>
      </c>
      <c r="BT460" s="69" t="str">
        <f t="shared" si="109"/>
        <v/>
      </c>
      <c r="CX460" s="39" t="str">
        <f t="shared" ref="CX460:CX510" si="112">IF(L460&lt;&gt;0,IF(P460="","P",""),"")</f>
        <v/>
      </c>
    </row>
    <row r="461" spans="1:102" ht="20.100000000000001" customHeight="1" x14ac:dyDescent="0.25">
      <c r="A461" s="85">
        <f>ROW()</f>
        <v>461</v>
      </c>
      <c r="B461" s="129" t="str">
        <f t="shared" si="110"/>
        <v/>
      </c>
      <c r="C461" s="129" t="str">
        <f t="shared" si="99"/>
        <v/>
      </c>
      <c r="D461" s="129" t="str">
        <f>IF(C461="","",COUNTIFS(C$11:C461,"&gt;0"))</f>
        <v/>
      </c>
      <c r="E461" s="53"/>
      <c r="F461" s="54"/>
      <c r="G461" s="54"/>
      <c r="H461" s="53"/>
      <c r="I461" s="168"/>
      <c r="J461" s="64"/>
      <c r="K461" s="261"/>
      <c r="L461" s="259">
        <v>0</v>
      </c>
      <c r="M461" s="171" t="str">
        <f>IFERROR(VLOOKUP(J461,Lists!J$4:K$725,2,FALSE),"")</f>
        <v/>
      </c>
      <c r="N461" s="66" t="str">
        <f>IFERROR(VLOOKUP(J461,Lists!J$4:L$725,3,FALSE),"")</f>
        <v/>
      </c>
      <c r="O461" s="67" t="str">
        <f t="shared" si="111"/>
        <v/>
      </c>
      <c r="P461" s="62"/>
      <c r="Q461" s="169"/>
      <c r="R461" s="89"/>
      <c r="S461" s="97"/>
      <c r="T461" s="53"/>
      <c r="U461" s="89"/>
      <c r="V461" s="98"/>
      <c r="W461" s="107"/>
      <c r="X461" s="81" t="str">
        <f>IFERROR(VLOOKUP(I461,Lists!A$4:B$11,2,FALSE),"")</f>
        <v/>
      </c>
      <c r="Y461" s="81" t="str">
        <f>IFERROR(VLOOKUP(#REF!,Lists!A$12:B$45,2,FALSE),"")</f>
        <v/>
      </c>
      <c r="Z461" s="85" t="str">
        <f t="shared" si="100"/>
        <v/>
      </c>
      <c r="AA461" s="95" t="str">
        <f t="shared" si="101"/>
        <v/>
      </c>
      <c r="AB461" s="95" t="str">
        <f>IF(L461&lt;&gt;0,IF(R461="Yes",IF(#REF!="","P",""),""),"")</f>
        <v/>
      </c>
      <c r="AC461" s="95" t="str">
        <f t="shared" si="102"/>
        <v/>
      </c>
      <c r="AD461" s="95" t="str">
        <f t="shared" si="103"/>
        <v/>
      </c>
      <c r="AE461" s="95" t="str">
        <f t="shared" si="104"/>
        <v/>
      </c>
      <c r="BN461" s="69" t="str">
        <f t="shared" si="105"/>
        <v/>
      </c>
      <c r="BO461" s="69" t="str">
        <f t="shared" si="106"/>
        <v/>
      </c>
      <c r="BP461" s="69" t="str">
        <f t="shared" si="107"/>
        <v/>
      </c>
      <c r="BQ461" s="69" t="str">
        <f t="shared" si="108"/>
        <v/>
      </c>
      <c r="BT461" s="69" t="str">
        <f t="shared" si="109"/>
        <v/>
      </c>
      <c r="CX461" s="39" t="str">
        <f t="shared" si="112"/>
        <v/>
      </c>
    </row>
    <row r="462" spans="1:102" ht="20.100000000000001" customHeight="1" x14ac:dyDescent="0.25">
      <c r="A462" s="85">
        <f>ROW()</f>
        <v>462</v>
      </c>
      <c r="B462" s="129" t="str">
        <f t="shared" si="110"/>
        <v/>
      </c>
      <c r="C462" s="129" t="str">
        <f t="shared" si="99"/>
        <v/>
      </c>
      <c r="D462" s="129" t="str">
        <f>IF(C462="","",COUNTIFS(C$11:C462,"&gt;0"))</f>
        <v/>
      </c>
      <c r="E462" s="53"/>
      <c r="F462" s="54"/>
      <c r="G462" s="54"/>
      <c r="H462" s="53"/>
      <c r="I462" s="168"/>
      <c r="J462" s="64"/>
      <c r="K462" s="261"/>
      <c r="L462" s="259">
        <v>0</v>
      </c>
      <c r="M462" s="171" t="str">
        <f>IFERROR(VLOOKUP(J462,Lists!J$4:K$725,2,FALSE),"")</f>
        <v/>
      </c>
      <c r="N462" s="66" t="str">
        <f>IFERROR(VLOOKUP(J462,Lists!J$4:L$725,3,FALSE),"")</f>
        <v/>
      </c>
      <c r="O462" s="67" t="str">
        <f t="shared" si="111"/>
        <v/>
      </c>
      <c r="P462" s="62"/>
      <c r="Q462" s="169"/>
      <c r="R462" s="89"/>
      <c r="S462" s="97"/>
      <c r="T462" s="53"/>
      <c r="U462" s="89"/>
      <c r="V462" s="98"/>
      <c r="W462" s="107"/>
      <c r="X462" s="81" t="str">
        <f>IFERROR(VLOOKUP(I462,Lists!A$4:B$11,2,FALSE),"")</f>
        <v/>
      </c>
      <c r="Y462" s="81" t="str">
        <f>IFERROR(VLOOKUP(#REF!,Lists!A$12:B$45,2,FALSE),"")</f>
        <v/>
      </c>
      <c r="Z462" s="85" t="str">
        <f t="shared" si="100"/>
        <v/>
      </c>
      <c r="AA462" s="95" t="str">
        <f t="shared" si="101"/>
        <v/>
      </c>
      <c r="AB462" s="95" t="str">
        <f>IF(L462&lt;&gt;0,IF(R462="Yes",IF(#REF!="","P",""),""),"")</f>
        <v/>
      </c>
      <c r="AC462" s="95" t="str">
        <f t="shared" si="102"/>
        <v/>
      </c>
      <c r="AD462" s="95" t="str">
        <f t="shared" si="103"/>
        <v/>
      </c>
      <c r="AE462" s="95" t="str">
        <f t="shared" si="104"/>
        <v/>
      </c>
      <c r="BN462" s="69" t="str">
        <f t="shared" si="105"/>
        <v/>
      </c>
      <c r="BO462" s="69" t="str">
        <f t="shared" si="106"/>
        <v/>
      </c>
      <c r="BP462" s="69" t="str">
        <f t="shared" si="107"/>
        <v/>
      </c>
      <c r="BQ462" s="69" t="str">
        <f t="shared" si="108"/>
        <v/>
      </c>
      <c r="BT462" s="69" t="str">
        <f t="shared" si="109"/>
        <v/>
      </c>
      <c r="CX462" s="39" t="str">
        <f t="shared" si="112"/>
        <v/>
      </c>
    </row>
    <row r="463" spans="1:102" ht="20.100000000000001" customHeight="1" x14ac:dyDescent="0.25">
      <c r="A463" s="85">
        <f>ROW()</f>
        <v>463</v>
      </c>
      <c r="B463" s="129" t="str">
        <f t="shared" si="110"/>
        <v/>
      </c>
      <c r="C463" s="129" t="str">
        <f t="shared" si="99"/>
        <v/>
      </c>
      <c r="D463" s="129" t="str">
        <f>IF(C463="","",COUNTIFS(C$11:C463,"&gt;0"))</f>
        <v/>
      </c>
      <c r="E463" s="53"/>
      <c r="F463" s="54"/>
      <c r="G463" s="54"/>
      <c r="H463" s="53"/>
      <c r="I463" s="168"/>
      <c r="J463" s="64"/>
      <c r="K463" s="261"/>
      <c r="L463" s="259">
        <v>0</v>
      </c>
      <c r="M463" s="171" t="str">
        <f>IFERROR(VLOOKUP(J463,Lists!J$4:K$725,2,FALSE),"")</f>
        <v/>
      </c>
      <c r="N463" s="66" t="str">
        <f>IFERROR(VLOOKUP(J463,Lists!J$4:L$725,3,FALSE),"")</f>
        <v/>
      </c>
      <c r="O463" s="67" t="str">
        <f t="shared" si="111"/>
        <v/>
      </c>
      <c r="P463" s="62"/>
      <c r="Q463" s="169"/>
      <c r="R463" s="89"/>
      <c r="S463" s="97"/>
      <c r="T463" s="53"/>
      <c r="U463" s="89"/>
      <c r="V463" s="98"/>
      <c r="W463" s="107"/>
      <c r="X463" s="81" t="str">
        <f>IFERROR(VLOOKUP(I463,Lists!A$4:B$11,2,FALSE),"")</f>
        <v/>
      </c>
      <c r="Y463" s="81" t="str">
        <f>IFERROR(VLOOKUP(#REF!,Lists!A$12:B$45,2,FALSE),"")</f>
        <v/>
      </c>
      <c r="Z463" s="85" t="str">
        <f t="shared" si="100"/>
        <v/>
      </c>
      <c r="AA463" s="95" t="str">
        <f t="shared" si="101"/>
        <v/>
      </c>
      <c r="AB463" s="95" t="str">
        <f>IF(L463&lt;&gt;0,IF(R463="Yes",IF(#REF!="","P",""),""),"")</f>
        <v/>
      </c>
      <c r="AC463" s="95" t="str">
        <f t="shared" si="102"/>
        <v/>
      </c>
      <c r="AD463" s="95" t="str">
        <f t="shared" si="103"/>
        <v/>
      </c>
      <c r="AE463" s="95" t="str">
        <f t="shared" si="104"/>
        <v/>
      </c>
      <c r="BN463" s="69" t="str">
        <f t="shared" si="105"/>
        <v/>
      </c>
      <c r="BO463" s="69" t="str">
        <f t="shared" si="106"/>
        <v/>
      </c>
      <c r="BP463" s="69" t="str">
        <f t="shared" si="107"/>
        <v/>
      </c>
      <c r="BQ463" s="69" t="str">
        <f t="shared" si="108"/>
        <v/>
      </c>
      <c r="BT463" s="69" t="str">
        <f t="shared" si="109"/>
        <v/>
      </c>
      <c r="CX463" s="39" t="str">
        <f t="shared" si="112"/>
        <v/>
      </c>
    </row>
    <row r="464" spans="1:102" ht="20.100000000000001" customHeight="1" x14ac:dyDescent="0.25">
      <c r="A464" s="85">
        <f>ROW()</f>
        <v>464</v>
      </c>
      <c r="B464" s="129" t="str">
        <f t="shared" si="110"/>
        <v/>
      </c>
      <c r="C464" s="129" t="str">
        <f t="shared" si="99"/>
        <v/>
      </c>
      <c r="D464" s="129" t="str">
        <f>IF(C464="","",COUNTIFS(C$11:C464,"&gt;0"))</f>
        <v/>
      </c>
      <c r="E464" s="53"/>
      <c r="F464" s="54"/>
      <c r="G464" s="54"/>
      <c r="H464" s="53"/>
      <c r="I464" s="168"/>
      <c r="J464" s="64"/>
      <c r="K464" s="261"/>
      <c r="L464" s="259">
        <v>0</v>
      </c>
      <c r="M464" s="171" t="str">
        <f>IFERROR(VLOOKUP(J464,Lists!J$4:K$725,2,FALSE),"")</f>
        <v/>
      </c>
      <c r="N464" s="66" t="str">
        <f>IFERROR(VLOOKUP(J464,Lists!J$4:L$725,3,FALSE),"")</f>
        <v/>
      </c>
      <c r="O464" s="67" t="str">
        <f t="shared" si="111"/>
        <v/>
      </c>
      <c r="P464" s="62"/>
      <c r="Q464" s="169"/>
      <c r="R464" s="89"/>
      <c r="S464" s="97"/>
      <c r="T464" s="53"/>
      <c r="U464" s="89"/>
      <c r="V464" s="98"/>
      <c r="W464" s="107"/>
      <c r="X464" s="81" t="str">
        <f>IFERROR(VLOOKUP(I464,Lists!A$4:B$11,2,FALSE),"")</f>
        <v/>
      </c>
      <c r="Y464" s="81" t="str">
        <f>IFERROR(VLOOKUP(#REF!,Lists!A$12:B$45,2,FALSE),"")</f>
        <v/>
      </c>
      <c r="Z464" s="85" t="str">
        <f t="shared" si="100"/>
        <v/>
      </c>
      <c r="AA464" s="95" t="str">
        <f t="shared" si="101"/>
        <v/>
      </c>
      <c r="AB464" s="95" t="str">
        <f>IF(L464&lt;&gt;0,IF(R464="Yes",IF(#REF!="","P",""),""),"")</f>
        <v/>
      </c>
      <c r="AC464" s="95" t="str">
        <f t="shared" si="102"/>
        <v/>
      </c>
      <c r="AD464" s="95" t="str">
        <f t="shared" si="103"/>
        <v/>
      </c>
      <c r="AE464" s="95" t="str">
        <f t="shared" si="104"/>
        <v/>
      </c>
      <c r="BN464" s="69" t="str">
        <f t="shared" si="105"/>
        <v/>
      </c>
      <c r="BO464" s="69" t="str">
        <f t="shared" si="106"/>
        <v/>
      </c>
      <c r="BP464" s="69" t="str">
        <f t="shared" si="107"/>
        <v/>
      </c>
      <c r="BQ464" s="69" t="str">
        <f t="shared" si="108"/>
        <v/>
      </c>
      <c r="BT464" s="69" t="str">
        <f t="shared" si="109"/>
        <v/>
      </c>
      <c r="CX464" s="39" t="str">
        <f t="shared" si="112"/>
        <v/>
      </c>
    </row>
    <row r="465" spans="1:102" ht="20.100000000000001" customHeight="1" x14ac:dyDescent="0.25">
      <c r="A465" s="85">
        <f>ROW()</f>
        <v>465</v>
      </c>
      <c r="B465" s="129" t="str">
        <f t="shared" si="110"/>
        <v/>
      </c>
      <c r="C465" s="129" t="str">
        <f t="shared" si="99"/>
        <v/>
      </c>
      <c r="D465" s="129" t="str">
        <f>IF(C465="","",COUNTIFS(C$11:C465,"&gt;0"))</f>
        <v/>
      </c>
      <c r="E465" s="53"/>
      <c r="F465" s="54"/>
      <c r="G465" s="54"/>
      <c r="H465" s="53"/>
      <c r="I465" s="168"/>
      <c r="J465" s="64"/>
      <c r="K465" s="261"/>
      <c r="L465" s="259">
        <v>0</v>
      </c>
      <c r="M465" s="171" t="str">
        <f>IFERROR(VLOOKUP(J465,Lists!J$4:K$725,2,FALSE),"")</f>
        <v/>
      </c>
      <c r="N465" s="66" t="str">
        <f>IFERROR(VLOOKUP(J465,Lists!J$4:L$725,3,FALSE),"")</f>
        <v/>
      </c>
      <c r="O465" s="67" t="str">
        <f t="shared" si="111"/>
        <v/>
      </c>
      <c r="P465" s="62"/>
      <c r="Q465" s="169"/>
      <c r="R465" s="89"/>
      <c r="S465" s="97"/>
      <c r="T465" s="53"/>
      <c r="U465" s="89"/>
      <c r="V465" s="98"/>
      <c r="W465" s="107"/>
      <c r="X465" s="81" t="str">
        <f>IFERROR(VLOOKUP(I465,Lists!A$4:B$11,2,FALSE),"")</f>
        <v/>
      </c>
      <c r="Y465" s="81" t="str">
        <f>IFERROR(VLOOKUP(#REF!,Lists!A$12:B$45,2,FALSE),"")</f>
        <v/>
      </c>
      <c r="Z465" s="85" t="str">
        <f t="shared" si="100"/>
        <v/>
      </c>
      <c r="AA465" s="95" t="str">
        <f t="shared" si="101"/>
        <v/>
      </c>
      <c r="AB465" s="95" t="str">
        <f>IF(L465&lt;&gt;0,IF(R465="Yes",IF(#REF!="","P",""),""),"")</f>
        <v/>
      </c>
      <c r="AC465" s="95" t="str">
        <f t="shared" si="102"/>
        <v/>
      </c>
      <c r="AD465" s="95" t="str">
        <f t="shared" si="103"/>
        <v/>
      </c>
      <c r="AE465" s="95" t="str">
        <f t="shared" si="104"/>
        <v/>
      </c>
      <c r="BN465" s="69" t="str">
        <f t="shared" si="105"/>
        <v/>
      </c>
      <c r="BO465" s="69" t="str">
        <f t="shared" si="106"/>
        <v/>
      </c>
      <c r="BP465" s="69" t="str">
        <f t="shared" si="107"/>
        <v/>
      </c>
      <c r="BQ465" s="69" t="str">
        <f t="shared" si="108"/>
        <v/>
      </c>
      <c r="BT465" s="69" t="str">
        <f t="shared" si="109"/>
        <v/>
      </c>
      <c r="CX465" s="39" t="str">
        <f t="shared" si="112"/>
        <v/>
      </c>
    </row>
    <row r="466" spans="1:102" ht="20.100000000000001" customHeight="1" x14ac:dyDescent="0.25">
      <c r="A466" s="85">
        <f>ROW()</f>
        <v>466</v>
      </c>
      <c r="B466" s="129" t="str">
        <f t="shared" si="110"/>
        <v/>
      </c>
      <c r="C466" s="129" t="str">
        <f t="shared" si="99"/>
        <v/>
      </c>
      <c r="D466" s="129" t="str">
        <f>IF(C466="","",COUNTIFS(C$11:C466,"&gt;0"))</f>
        <v/>
      </c>
      <c r="E466" s="53"/>
      <c r="F466" s="54"/>
      <c r="G466" s="54"/>
      <c r="H466" s="53"/>
      <c r="I466" s="168"/>
      <c r="J466" s="64"/>
      <c r="K466" s="261"/>
      <c r="L466" s="259">
        <v>0</v>
      </c>
      <c r="M466" s="171" t="str">
        <f>IFERROR(VLOOKUP(J466,Lists!J$4:K$725,2,FALSE),"")</f>
        <v/>
      </c>
      <c r="N466" s="66" t="str">
        <f>IFERROR(VLOOKUP(J466,Lists!J$4:L$725,3,FALSE),"")</f>
        <v/>
      </c>
      <c r="O466" s="67" t="str">
        <f t="shared" si="111"/>
        <v/>
      </c>
      <c r="P466" s="62"/>
      <c r="Q466" s="169"/>
      <c r="R466" s="89"/>
      <c r="S466" s="97"/>
      <c r="T466" s="53"/>
      <c r="U466" s="89"/>
      <c r="V466" s="98"/>
      <c r="W466" s="107"/>
      <c r="X466" s="81" t="str">
        <f>IFERROR(VLOOKUP(I466,Lists!A$4:B$11,2,FALSE),"")</f>
        <v/>
      </c>
      <c r="Y466" s="81" t="str">
        <f>IFERROR(VLOOKUP(#REF!,Lists!A$12:B$45,2,FALSE),"")</f>
        <v/>
      </c>
      <c r="Z466" s="85" t="str">
        <f t="shared" si="100"/>
        <v/>
      </c>
      <c r="AA466" s="95" t="str">
        <f t="shared" si="101"/>
        <v/>
      </c>
      <c r="AB466" s="95" t="str">
        <f>IF(L466&lt;&gt;0,IF(R466="Yes",IF(#REF!="","P",""),""),"")</f>
        <v/>
      </c>
      <c r="AC466" s="95" t="str">
        <f t="shared" si="102"/>
        <v/>
      </c>
      <c r="AD466" s="95" t="str">
        <f t="shared" si="103"/>
        <v/>
      </c>
      <c r="AE466" s="95" t="str">
        <f t="shared" si="104"/>
        <v/>
      </c>
      <c r="BN466" s="69" t="str">
        <f t="shared" si="105"/>
        <v/>
      </c>
      <c r="BO466" s="69" t="str">
        <f t="shared" si="106"/>
        <v/>
      </c>
      <c r="BP466" s="69" t="str">
        <f t="shared" si="107"/>
        <v/>
      </c>
      <c r="BQ466" s="69" t="str">
        <f t="shared" si="108"/>
        <v/>
      </c>
      <c r="BT466" s="69" t="str">
        <f t="shared" si="109"/>
        <v/>
      </c>
      <c r="CX466" s="39" t="str">
        <f t="shared" si="112"/>
        <v/>
      </c>
    </row>
    <row r="467" spans="1:102" ht="20.100000000000001" customHeight="1" x14ac:dyDescent="0.25">
      <c r="A467" s="85">
        <f>ROW()</f>
        <v>467</v>
      </c>
      <c r="B467" s="129" t="str">
        <f t="shared" si="110"/>
        <v/>
      </c>
      <c r="C467" s="129" t="str">
        <f t="shared" si="99"/>
        <v/>
      </c>
      <c r="D467" s="129" t="str">
        <f>IF(C467="","",COUNTIFS(C$11:C467,"&gt;0"))</f>
        <v/>
      </c>
      <c r="E467" s="53"/>
      <c r="F467" s="54"/>
      <c r="G467" s="54"/>
      <c r="H467" s="53"/>
      <c r="I467" s="168"/>
      <c r="J467" s="64"/>
      <c r="K467" s="261"/>
      <c r="L467" s="259">
        <v>0</v>
      </c>
      <c r="M467" s="171" t="str">
        <f>IFERROR(VLOOKUP(J467,Lists!J$4:K$725,2,FALSE),"")</f>
        <v/>
      </c>
      <c r="N467" s="66" t="str">
        <f>IFERROR(VLOOKUP(J467,Lists!J$4:L$725,3,FALSE),"")</f>
        <v/>
      </c>
      <c r="O467" s="67" t="str">
        <f t="shared" si="111"/>
        <v/>
      </c>
      <c r="P467" s="62"/>
      <c r="Q467" s="169"/>
      <c r="R467" s="89"/>
      <c r="S467" s="97"/>
      <c r="T467" s="53"/>
      <c r="U467" s="89"/>
      <c r="V467" s="98"/>
      <c r="W467" s="107"/>
      <c r="X467" s="81" t="str">
        <f>IFERROR(VLOOKUP(I467,Lists!A$4:B$11,2,FALSE),"")</f>
        <v/>
      </c>
      <c r="Y467" s="81" t="str">
        <f>IFERROR(VLOOKUP(#REF!,Lists!A$12:B$45,2,FALSE),"")</f>
        <v/>
      </c>
      <c r="Z467" s="85" t="str">
        <f t="shared" si="100"/>
        <v/>
      </c>
      <c r="AA467" s="95" t="str">
        <f t="shared" si="101"/>
        <v/>
      </c>
      <c r="AB467" s="95" t="str">
        <f>IF(L467&lt;&gt;0,IF(R467="Yes",IF(#REF!="","P",""),""),"")</f>
        <v/>
      </c>
      <c r="AC467" s="95" t="str">
        <f t="shared" si="102"/>
        <v/>
      </c>
      <c r="AD467" s="95" t="str">
        <f t="shared" si="103"/>
        <v/>
      </c>
      <c r="AE467" s="95" t="str">
        <f t="shared" si="104"/>
        <v/>
      </c>
      <c r="BN467" s="69" t="str">
        <f t="shared" si="105"/>
        <v/>
      </c>
      <c r="BO467" s="69" t="str">
        <f t="shared" si="106"/>
        <v/>
      </c>
      <c r="BP467" s="69" t="str">
        <f t="shared" si="107"/>
        <v/>
      </c>
      <c r="BQ467" s="69" t="str">
        <f t="shared" si="108"/>
        <v/>
      </c>
      <c r="BT467" s="69" t="str">
        <f t="shared" si="109"/>
        <v/>
      </c>
      <c r="CX467" s="39" t="str">
        <f t="shared" si="112"/>
        <v/>
      </c>
    </row>
    <row r="468" spans="1:102" ht="20.100000000000001" customHeight="1" x14ac:dyDescent="0.25">
      <c r="A468" s="85">
        <f>ROW()</f>
        <v>468</v>
      </c>
      <c r="B468" s="129" t="str">
        <f t="shared" si="110"/>
        <v/>
      </c>
      <c r="C468" s="129" t="str">
        <f t="shared" si="99"/>
        <v/>
      </c>
      <c r="D468" s="129" t="str">
        <f>IF(C468="","",COUNTIFS(C$11:C468,"&gt;0"))</f>
        <v/>
      </c>
      <c r="E468" s="53"/>
      <c r="F468" s="54"/>
      <c r="G468" s="54"/>
      <c r="H468" s="53"/>
      <c r="I468" s="168"/>
      <c r="J468" s="64"/>
      <c r="K468" s="261"/>
      <c r="L468" s="259">
        <v>0</v>
      </c>
      <c r="M468" s="171" t="str">
        <f>IFERROR(VLOOKUP(J468,Lists!J$4:K$725,2,FALSE),"")</f>
        <v/>
      </c>
      <c r="N468" s="66" t="str">
        <f>IFERROR(VLOOKUP(J468,Lists!J$4:L$725,3,FALSE),"")</f>
        <v/>
      </c>
      <c r="O468" s="67" t="str">
        <f t="shared" si="111"/>
        <v/>
      </c>
      <c r="P468" s="62"/>
      <c r="Q468" s="169"/>
      <c r="R468" s="89"/>
      <c r="S468" s="97"/>
      <c r="T468" s="53"/>
      <c r="U468" s="89"/>
      <c r="V468" s="98"/>
      <c r="W468" s="107"/>
      <c r="X468" s="81" t="str">
        <f>IFERROR(VLOOKUP(I468,Lists!A$4:B$11,2,FALSE),"")</f>
        <v/>
      </c>
      <c r="Y468" s="81" t="str">
        <f>IFERROR(VLOOKUP(#REF!,Lists!A$12:B$45,2,FALSE),"")</f>
        <v/>
      </c>
      <c r="Z468" s="85" t="str">
        <f t="shared" si="100"/>
        <v/>
      </c>
      <c r="AA468" s="95" t="str">
        <f t="shared" si="101"/>
        <v/>
      </c>
      <c r="AB468" s="95" t="str">
        <f>IF(L468&lt;&gt;0,IF(R468="Yes",IF(#REF!="","P",""),""),"")</f>
        <v/>
      </c>
      <c r="AC468" s="95" t="str">
        <f t="shared" si="102"/>
        <v/>
      </c>
      <c r="AD468" s="95" t="str">
        <f t="shared" si="103"/>
        <v/>
      </c>
      <c r="AE468" s="95" t="str">
        <f t="shared" si="104"/>
        <v/>
      </c>
      <c r="BN468" s="69" t="str">
        <f t="shared" si="105"/>
        <v/>
      </c>
      <c r="BO468" s="69" t="str">
        <f t="shared" si="106"/>
        <v/>
      </c>
      <c r="BP468" s="69" t="str">
        <f t="shared" si="107"/>
        <v/>
      </c>
      <c r="BQ468" s="69" t="str">
        <f t="shared" si="108"/>
        <v/>
      </c>
      <c r="BT468" s="69" t="str">
        <f t="shared" si="109"/>
        <v/>
      </c>
      <c r="CX468" s="39" t="str">
        <f t="shared" si="112"/>
        <v/>
      </c>
    </row>
    <row r="469" spans="1:102" ht="20.100000000000001" customHeight="1" x14ac:dyDescent="0.25">
      <c r="A469" s="85">
        <f>ROW()</f>
        <v>469</v>
      </c>
      <c r="B469" s="129" t="str">
        <f t="shared" si="110"/>
        <v/>
      </c>
      <c r="C469" s="129" t="str">
        <f t="shared" si="99"/>
        <v/>
      </c>
      <c r="D469" s="129" t="str">
        <f>IF(C469="","",COUNTIFS(C$11:C469,"&gt;0"))</f>
        <v/>
      </c>
      <c r="E469" s="53"/>
      <c r="F469" s="54"/>
      <c r="G469" s="54"/>
      <c r="H469" s="53"/>
      <c r="I469" s="168"/>
      <c r="J469" s="64"/>
      <c r="K469" s="261"/>
      <c r="L469" s="259">
        <v>0</v>
      </c>
      <c r="M469" s="171" t="str">
        <f>IFERROR(VLOOKUP(J469,Lists!J$4:K$725,2,FALSE),"")</f>
        <v/>
      </c>
      <c r="N469" s="66" t="str">
        <f>IFERROR(VLOOKUP(J469,Lists!J$4:L$725,3,FALSE),"")</f>
        <v/>
      </c>
      <c r="O469" s="67" t="str">
        <f t="shared" si="111"/>
        <v/>
      </c>
      <c r="P469" s="62"/>
      <c r="Q469" s="169"/>
      <c r="R469" s="89"/>
      <c r="S469" s="97"/>
      <c r="T469" s="53"/>
      <c r="U469" s="89"/>
      <c r="V469" s="98"/>
      <c r="W469" s="107"/>
      <c r="X469" s="81" t="str">
        <f>IFERROR(VLOOKUP(I469,Lists!A$4:B$11,2,FALSE),"")</f>
        <v/>
      </c>
      <c r="Y469" s="81" t="str">
        <f>IFERROR(VLOOKUP(#REF!,Lists!A$12:B$45,2,FALSE),"")</f>
        <v/>
      </c>
      <c r="Z469" s="85" t="str">
        <f t="shared" si="100"/>
        <v/>
      </c>
      <c r="AA469" s="95" t="str">
        <f t="shared" si="101"/>
        <v/>
      </c>
      <c r="AB469" s="95" t="str">
        <f>IF(L469&lt;&gt;0,IF(R469="Yes",IF(#REF!="","P",""),""),"")</f>
        <v/>
      </c>
      <c r="AC469" s="95" t="str">
        <f t="shared" si="102"/>
        <v/>
      </c>
      <c r="AD469" s="95" t="str">
        <f t="shared" si="103"/>
        <v/>
      </c>
      <c r="AE469" s="95" t="str">
        <f t="shared" si="104"/>
        <v/>
      </c>
      <c r="BN469" s="69" t="str">
        <f t="shared" si="105"/>
        <v/>
      </c>
      <c r="BO469" s="69" t="str">
        <f t="shared" si="106"/>
        <v/>
      </c>
      <c r="BP469" s="69" t="str">
        <f t="shared" si="107"/>
        <v/>
      </c>
      <c r="BQ469" s="69" t="str">
        <f t="shared" si="108"/>
        <v/>
      </c>
      <c r="BT469" s="69" t="str">
        <f t="shared" si="109"/>
        <v/>
      </c>
      <c r="CX469" s="39" t="str">
        <f t="shared" si="112"/>
        <v/>
      </c>
    </row>
    <row r="470" spans="1:102" ht="20.100000000000001" customHeight="1" x14ac:dyDescent="0.25">
      <c r="A470" s="85">
        <f>ROW()</f>
        <v>470</v>
      </c>
      <c r="B470" s="129" t="str">
        <f t="shared" si="110"/>
        <v/>
      </c>
      <c r="C470" s="129" t="str">
        <f t="shared" si="99"/>
        <v/>
      </c>
      <c r="D470" s="129" t="str">
        <f>IF(C470="","",COUNTIFS(C$11:C470,"&gt;0"))</f>
        <v/>
      </c>
      <c r="E470" s="53"/>
      <c r="F470" s="54"/>
      <c r="G470" s="54"/>
      <c r="H470" s="53"/>
      <c r="I470" s="168"/>
      <c r="J470" s="64"/>
      <c r="K470" s="261"/>
      <c r="L470" s="259">
        <v>0</v>
      </c>
      <c r="M470" s="171" t="str">
        <f>IFERROR(VLOOKUP(J470,Lists!J$4:K$725,2,FALSE),"")</f>
        <v/>
      </c>
      <c r="N470" s="66" t="str">
        <f>IFERROR(VLOOKUP(J470,Lists!J$4:L$725,3,FALSE),"")</f>
        <v/>
      </c>
      <c r="O470" s="67" t="str">
        <f t="shared" si="111"/>
        <v/>
      </c>
      <c r="P470" s="62"/>
      <c r="Q470" s="169"/>
      <c r="R470" s="89"/>
      <c r="S470" s="97"/>
      <c r="T470" s="53"/>
      <c r="U470" s="89"/>
      <c r="V470" s="98"/>
      <c r="W470" s="107"/>
      <c r="X470" s="81" t="str">
        <f>IFERROR(VLOOKUP(I470,Lists!A$4:B$11,2,FALSE),"")</f>
        <v/>
      </c>
      <c r="Y470" s="81" t="str">
        <f>IFERROR(VLOOKUP(#REF!,Lists!A$12:B$45,2,FALSE),"")</f>
        <v/>
      </c>
      <c r="Z470" s="85" t="str">
        <f t="shared" si="100"/>
        <v/>
      </c>
      <c r="AA470" s="95" t="str">
        <f t="shared" si="101"/>
        <v/>
      </c>
      <c r="AB470" s="95" t="str">
        <f>IF(L470&lt;&gt;0,IF(R470="Yes",IF(#REF!="","P",""),""),"")</f>
        <v/>
      </c>
      <c r="AC470" s="95" t="str">
        <f t="shared" si="102"/>
        <v/>
      </c>
      <c r="AD470" s="95" t="str">
        <f t="shared" si="103"/>
        <v/>
      </c>
      <c r="AE470" s="95" t="str">
        <f t="shared" si="104"/>
        <v/>
      </c>
      <c r="BN470" s="69" t="str">
        <f t="shared" si="105"/>
        <v/>
      </c>
      <c r="BO470" s="69" t="str">
        <f t="shared" si="106"/>
        <v/>
      </c>
      <c r="BP470" s="69" t="str">
        <f t="shared" si="107"/>
        <v/>
      </c>
      <c r="BQ470" s="69" t="str">
        <f t="shared" si="108"/>
        <v/>
      </c>
      <c r="BT470" s="69" t="str">
        <f t="shared" si="109"/>
        <v/>
      </c>
      <c r="CX470" s="39" t="str">
        <f t="shared" si="112"/>
        <v/>
      </c>
    </row>
    <row r="471" spans="1:102" ht="20.100000000000001" customHeight="1" x14ac:dyDescent="0.25">
      <c r="A471" s="85">
        <f>ROW()</f>
        <v>471</v>
      </c>
      <c r="B471" s="129" t="str">
        <f t="shared" si="110"/>
        <v/>
      </c>
      <c r="C471" s="129" t="str">
        <f t="shared" si="99"/>
        <v/>
      </c>
      <c r="D471" s="129" t="str">
        <f>IF(C471="","",COUNTIFS(C$11:C471,"&gt;0"))</f>
        <v/>
      </c>
      <c r="E471" s="53"/>
      <c r="F471" s="54"/>
      <c r="G471" s="54"/>
      <c r="H471" s="53"/>
      <c r="I471" s="168"/>
      <c r="J471" s="64"/>
      <c r="K471" s="261"/>
      <c r="L471" s="259">
        <v>0</v>
      </c>
      <c r="M471" s="171" t="str">
        <f>IFERROR(VLOOKUP(J471,Lists!J$4:K$725,2,FALSE),"")</f>
        <v/>
      </c>
      <c r="N471" s="66" t="str">
        <f>IFERROR(VLOOKUP(J471,Lists!J$4:L$725,3,FALSE),"")</f>
        <v/>
      </c>
      <c r="O471" s="67" t="str">
        <f t="shared" si="111"/>
        <v/>
      </c>
      <c r="P471" s="62"/>
      <c r="Q471" s="169"/>
      <c r="R471" s="89"/>
      <c r="S471" s="97"/>
      <c r="T471" s="53"/>
      <c r="U471" s="89"/>
      <c r="V471" s="98"/>
      <c r="W471" s="107"/>
      <c r="X471" s="81" t="str">
        <f>IFERROR(VLOOKUP(I471,Lists!A$4:B$11,2,FALSE),"")</f>
        <v/>
      </c>
      <c r="Y471" s="81" t="str">
        <f>IFERROR(VLOOKUP(#REF!,Lists!A$12:B$45,2,FALSE),"")</f>
        <v/>
      </c>
      <c r="Z471" s="85" t="str">
        <f t="shared" si="100"/>
        <v/>
      </c>
      <c r="AA471" s="95" t="str">
        <f t="shared" si="101"/>
        <v/>
      </c>
      <c r="AB471" s="95" t="str">
        <f>IF(L471&lt;&gt;0,IF(R471="Yes",IF(#REF!="","P",""),""),"")</f>
        <v/>
      </c>
      <c r="AC471" s="95" t="str">
        <f t="shared" si="102"/>
        <v/>
      </c>
      <c r="AD471" s="95" t="str">
        <f t="shared" si="103"/>
        <v/>
      </c>
      <c r="AE471" s="95" t="str">
        <f t="shared" si="104"/>
        <v/>
      </c>
      <c r="BN471" s="69" t="str">
        <f t="shared" si="105"/>
        <v/>
      </c>
      <c r="BO471" s="69" t="str">
        <f t="shared" si="106"/>
        <v/>
      </c>
      <c r="BP471" s="69" t="str">
        <f t="shared" si="107"/>
        <v/>
      </c>
      <c r="BQ471" s="69" t="str">
        <f t="shared" si="108"/>
        <v/>
      </c>
      <c r="BT471" s="69" t="str">
        <f t="shared" si="109"/>
        <v/>
      </c>
      <c r="CX471" s="39" t="str">
        <f t="shared" si="112"/>
        <v/>
      </c>
    </row>
    <row r="472" spans="1:102" ht="20.100000000000001" customHeight="1" x14ac:dyDescent="0.25">
      <c r="A472" s="85">
        <f>ROW()</f>
        <v>472</v>
      </c>
      <c r="B472" s="129" t="str">
        <f t="shared" si="110"/>
        <v/>
      </c>
      <c r="C472" s="129" t="str">
        <f t="shared" si="99"/>
        <v/>
      </c>
      <c r="D472" s="129" t="str">
        <f>IF(C472="","",COUNTIFS(C$11:C472,"&gt;0"))</f>
        <v/>
      </c>
      <c r="E472" s="53"/>
      <c r="F472" s="54"/>
      <c r="G472" s="54"/>
      <c r="H472" s="53"/>
      <c r="I472" s="168"/>
      <c r="J472" s="64"/>
      <c r="K472" s="261"/>
      <c r="L472" s="259">
        <v>0</v>
      </c>
      <c r="M472" s="171" t="str">
        <f>IFERROR(VLOOKUP(J472,Lists!J$4:K$725,2,FALSE),"")</f>
        <v/>
      </c>
      <c r="N472" s="66" t="str">
        <f>IFERROR(VLOOKUP(J472,Lists!J$4:L$725,3,FALSE),"")</f>
        <v/>
      </c>
      <c r="O472" s="67" t="str">
        <f t="shared" si="111"/>
        <v/>
      </c>
      <c r="P472" s="62"/>
      <c r="Q472" s="169"/>
      <c r="R472" s="89"/>
      <c r="S472" s="97"/>
      <c r="T472" s="53"/>
      <c r="U472" s="89"/>
      <c r="V472" s="98"/>
      <c r="W472" s="107"/>
      <c r="X472" s="81" t="str">
        <f>IFERROR(VLOOKUP(I472,Lists!A$4:B$11,2,FALSE),"")</f>
        <v/>
      </c>
      <c r="Y472" s="81" t="str">
        <f>IFERROR(VLOOKUP(#REF!,Lists!A$12:B$45,2,FALSE),"")</f>
        <v/>
      </c>
      <c r="Z472" s="85" t="str">
        <f t="shared" si="100"/>
        <v/>
      </c>
      <c r="AA472" s="95" t="str">
        <f t="shared" si="101"/>
        <v/>
      </c>
      <c r="AB472" s="95" t="str">
        <f>IF(L472&lt;&gt;0,IF(R472="Yes",IF(#REF!="","P",""),""),"")</f>
        <v/>
      </c>
      <c r="AC472" s="95" t="str">
        <f t="shared" si="102"/>
        <v/>
      </c>
      <c r="AD472" s="95" t="str">
        <f t="shared" si="103"/>
        <v/>
      </c>
      <c r="AE472" s="95" t="str">
        <f t="shared" si="104"/>
        <v/>
      </c>
      <c r="BN472" s="69" t="str">
        <f t="shared" si="105"/>
        <v/>
      </c>
      <c r="BO472" s="69" t="str">
        <f t="shared" si="106"/>
        <v/>
      </c>
      <c r="BP472" s="69" t="str">
        <f t="shared" si="107"/>
        <v/>
      </c>
      <c r="BQ472" s="69" t="str">
        <f t="shared" si="108"/>
        <v/>
      </c>
      <c r="BT472" s="69" t="str">
        <f t="shared" si="109"/>
        <v/>
      </c>
      <c r="CX472" s="39" t="str">
        <f t="shared" si="112"/>
        <v/>
      </c>
    </row>
    <row r="473" spans="1:102" ht="20.100000000000001" customHeight="1" x14ac:dyDescent="0.25">
      <c r="A473" s="85">
        <f>ROW()</f>
        <v>473</v>
      </c>
      <c r="B473" s="129" t="str">
        <f t="shared" si="110"/>
        <v/>
      </c>
      <c r="C473" s="129" t="str">
        <f t="shared" si="99"/>
        <v/>
      </c>
      <c r="D473" s="129" t="str">
        <f>IF(C473="","",COUNTIFS(C$11:C473,"&gt;0"))</f>
        <v/>
      </c>
      <c r="E473" s="53"/>
      <c r="F473" s="54"/>
      <c r="G473" s="54"/>
      <c r="H473" s="53"/>
      <c r="I473" s="168"/>
      <c r="J473" s="64"/>
      <c r="K473" s="261"/>
      <c r="L473" s="259">
        <v>0</v>
      </c>
      <c r="M473" s="171" t="str">
        <f>IFERROR(VLOOKUP(J473,Lists!J$4:K$725,2,FALSE),"")</f>
        <v/>
      </c>
      <c r="N473" s="66" t="str">
        <f>IFERROR(VLOOKUP(J473,Lists!J$4:L$725,3,FALSE),"")</f>
        <v/>
      </c>
      <c r="O473" s="67" t="str">
        <f t="shared" si="111"/>
        <v/>
      </c>
      <c r="P473" s="62"/>
      <c r="Q473" s="169"/>
      <c r="R473" s="89"/>
      <c r="S473" s="97"/>
      <c r="T473" s="53"/>
      <c r="U473" s="89"/>
      <c r="V473" s="98"/>
      <c r="W473" s="107"/>
      <c r="X473" s="81" t="str">
        <f>IFERROR(VLOOKUP(I473,Lists!A$4:B$11,2,FALSE),"")</f>
        <v/>
      </c>
      <c r="Y473" s="81" t="str">
        <f>IFERROR(VLOOKUP(#REF!,Lists!A$12:B$45,2,FALSE),"")</f>
        <v/>
      </c>
      <c r="Z473" s="85" t="str">
        <f t="shared" si="100"/>
        <v/>
      </c>
      <c r="AA473" s="95" t="str">
        <f t="shared" si="101"/>
        <v/>
      </c>
      <c r="AB473" s="95" t="str">
        <f>IF(L473&lt;&gt;0,IF(R473="Yes",IF(#REF!="","P",""),""),"")</f>
        <v/>
      </c>
      <c r="AC473" s="95" t="str">
        <f t="shared" si="102"/>
        <v/>
      </c>
      <c r="AD473" s="95" t="str">
        <f t="shared" si="103"/>
        <v/>
      </c>
      <c r="AE473" s="95" t="str">
        <f t="shared" si="104"/>
        <v/>
      </c>
      <c r="BN473" s="69" t="str">
        <f t="shared" si="105"/>
        <v/>
      </c>
      <c r="BO473" s="69" t="str">
        <f t="shared" si="106"/>
        <v/>
      </c>
      <c r="BP473" s="69" t="str">
        <f t="shared" si="107"/>
        <v/>
      </c>
      <c r="BQ473" s="69" t="str">
        <f t="shared" si="108"/>
        <v/>
      </c>
      <c r="BT473" s="69" t="str">
        <f t="shared" si="109"/>
        <v/>
      </c>
      <c r="CX473" s="39" t="str">
        <f t="shared" si="112"/>
        <v/>
      </c>
    </row>
    <row r="474" spans="1:102" ht="20.100000000000001" customHeight="1" x14ac:dyDescent="0.25">
      <c r="A474" s="85">
        <f>ROW()</f>
        <v>474</v>
      </c>
      <c r="B474" s="129" t="str">
        <f t="shared" si="110"/>
        <v/>
      </c>
      <c r="C474" s="129" t="str">
        <f t="shared" si="99"/>
        <v/>
      </c>
      <c r="D474" s="129" t="str">
        <f>IF(C474="","",COUNTIFS(C$11:C474,"&gt;0"))</f>
        <v/>
      </c>
      <c r="E474" s="53"/>
      <c r="F474" s="54"/>
      <c r="G474" s="54"/>
      <c r="H474" s="53"/>
      <c r="I474" s="168"/>
      <c r="J474" s="64"/>
      <c r="K474" s="261"/>
      <c r="L474" s="259">
        <v>0</v>
      </c>
      <c r="M474" s="171" t="str">
        <f>IFERROR(VLOOKUP(J474,Lists!J$4:K$725,2,FALSE),"")</f>
        <v/>
      </c>
      <c r="N474" s="66" t="str">
        <f>IFERROR(VLOOKUP(J474,Lists!J$4:L$725,3,FALSE),"")</f>
        <v/>
      </c>
      <c r="O474" s="67" t="str">
        <f t="shared" si="111"/>
        <v/>
      </c>
      <c r="P474" s="62"/>
      <c r="Q474" s="169"/>
      <c r="R474" s="89"/>
      <c r="S474" s="97"/>
      <c r="T474" s="53"/>
      <c r="U474" s="89"/>
      <c r="V474" s="98"/>
      <c r="W474" s="107"/>
      <c r="X474" s="81" t="str">
        <f>IFERROR(VLOOKUP(I474,Lists!A$4:B$11,2,FALSE),"")</f>
        <v/>
      </c>
      <c r="Y474" s="81" t="str">
        <f>IFERROR(VLOOKUP(#REF!,Lists!A$12:B$45,2,FALSE),"")</f>
        <v/>
      </c>
      <c r="Z474" s="85" t="str">
        <f t="shared" si="100"/>
        <v/>
      </c>
      <c r="AA474" s="95" t="str">
        <f t="shared" si="101"/>
        <v/>
      </c>
      <c r="AB474" s="95" t="str">
        <f>IF(L474&lt;&gt;0,IF(R474="Yes",IF(#REF!="","P",""),""),"")</f>
        <v/>
      </c>
      <c r="AC474" s="95" t="str">
        <f t="shared" si="102"/>
        <v/>
      </c>
      <c r="AD474" s="95" t="str">
        <f t="shared" si="103"/>
        <v/>
      </c>
      <c r="AE474" s="95" t="str">
        <f t="shared" si="104"/>
        <v/>
      </c>
      <c r="BN474" s="69" t="str">
        <f t="shared" si="105"/>
        <v/>
      </c>
      <c r="BO474" s="69" t="str">
        <f t="shared" si="106"/>
        <v/>
      </c>
      <c r="BP474" s="69" t="str">
        <f t="shared" si="107"/>
        <v/>
      </c>
      <c r="BQ474" s="69" t="str">
        <f t="shared" si="108"/>
        <v/>
      </c>
      <c r="BT474" s="69" t="str">
        <f t="shared" si="109"/>
        <v/>
      </c>
      <c r="CX474" s="39" t="str">
        <f t="shared" si="112"/>
        <v/>
      </c>
    </row>
    <row r="475" spans="1:102" ht="20.100000000000001" customHeight="1" x14ac:dyDescent="0.25">
      <c r="A475" s="85">
        <f>ROW()</f>
        <v>475</v>
      </c>
      <c r="B475" s="129" t="str">
        <f t="shared" si="110"/>
        <v/>
      </c>
      <c r="C475" s="129" t="str">
        <f t="shared" si="99"/>
        <v/>
      </c>
      <c r="D475" s="129" t="str">
        <f>IF(C475="","",COUNTIFS(C$11:C475,"&gt;0"))</f>
        <v/>
      </c>
      <c r="E475" s="53"/>
      <c r="F475" s="54"/>
      <c r="G475" s="54"/>
      <c r="H475" s="53"/>
      <c r="I475" s="168"/>
      <c r="J475" s="64"/>
      <c r="K475" s="261"/>
      <c r="L475" s="259">
        <v>0</v>
      </c>
      <c r="M475" s="171" t="str">
        <f>IFERROR(VLOOKUP(J475,Lists!J$4:K$725,2,FALSE),"")</f>
        <v/>
      </c>
      <c r="N475" s="66" t="str">
        <f>IFERROR(VLOOKUP(J475,Lists!J$4:L$725,3,FALSE),"")</f>
        <v/>
      </c>
      <c r="O475" s="67" t="str">
        <f t="shared" si="111"/>
        <v/>
      </c>
      <c r="P475" s="62"/>
      <c r="Q475" s="169"/>
      <c r="R475" s="89"/>
      <c r="S475" s="97"/>
      <c r="T475" s="53"/>
      <c r="U475" s="89"/>
      <c r="V475" s="98"/>
      <c r="W475" s="107"/>
      <c r="X475" s="81" t="str">
        <f>IFERROR(VLOOKUP(I475,Lists!A$4:B$11,2,FALSE),"")</f>
        <v/>
      </c>
      <c r="Y475" s="81" t="str">
        <f>IFERROR(VLOOKUP(#REF!,Lists!A$12:B$45,2,FALSE),"")</f>
        <v/>
      </c>
      <c r="Z475" s="85" t="str">
        <f t="shared" si="100"/>
        <v/>
      </c>
      <c r="AA475" s="95" t="str">
        <f t="shared" si="101"/>
        <v/>
      </c>
      <c r="AB475" s="95" t="str">
        <f>IF(L475&lt;&gt;0,IF(R475="Yes",IF(#REF!="","P",""),""),"")</f>
        <v/>
      </c>
      <c r="AC475" s="95" t="str">
        <f t="shared" si="102"/>
        <v/>
      </c>
      <c r="AD475" s="95" t="str">
        <f t="shared" si="103"/>
        <v/>
      </c>
      <c r="AE475" s="95" t="str">
        <f t="shared" si="104"/>
        <v/>
      </c>
      <c r="BN475" s="69" t="str">
        <f t="shared" si="105"/>
        <v/>
      </c>
      <c r="BO475" s="69" t="str">
        <f t="shared" si="106"/>
        <v/>
      </c>
      <c r="BP475" s="69" t="str">
        <f t="shared" si="107"/>
        <v/>
      </c>
      <c r="BQ475" s="69" t="str">
        <f t="shared" si="108"/>
        <v/>
      </c>
      <c r="BT475" s="69" t="str">
        <f t="shared" si="109"/>
        <v/>
      </c>
      <c r="CX475" s="39" t="str">
        <f t="shared" si="112"/>
        <v/>
      </c>
    </row>
    <row r="476" spans="1:102" ht="20.100000000000001" customHeight="1" x14ac:dyDescent="0.25">
      <c r="A476" s="85">
        <f>ROW()</f>
        <v>476</v>
      </c>
      <c r="B476" s="129" t="str">
        <f t="shared" si="110"/>
        <v/>
      </c>
      <c r="C476" s="129" t="str">
        <f t="shared" si="99"/>
        <v/>
      </c>
      <c r="D476" s="129" t="str">
        <f>IF(C476="","",COUNTIFS(C$11:C476,"&gt;0"))</f>
        <v/>
      </c>
      <c r="E476" s="53"/>
      <c r="F476" s="54"/>
      <c r="G476" s="54"/>
      <c r="H476" s="53"/>
      <c r="I476" s="168"/>
      <c r="J476" s="64"/>
      <c r="K476" s="261"/>
      <c r="L476" s="259">
        <v>0</v>
      </c>
      <c r="M476" s="171" t="str">
        <f>IFERROR(VLOOKUP(J476,Lists!J$4:K$725,2,FALSE),"")</f>
        <v/>
      </c>
      <c r="N476" s="66" t="str">
        <f>IFERROR(VLOOKUP(J476,Lists!J$4:L$725,3,FALSE),"")</f>
        <v/>
      </c>
      <c r="O476" s="67" t="str">
        <f t="shared" si="111"/>
        <v/>
      </c>
      <c r="P476" s="62"/>
      <c r="Q476" s="169"/>
      <c r="R476" s="89"/>
      <c r="S476" s="97"/>
      <c r="T476" s="53"/>
      <c r="U476" s="89"/>
      <c r="V476" s="98"/>
      <c r="W476" s="107"/>
      <c r="X476" s="81" t="str">
        <f>IFERROR(VLOOKUP(I476,Lists!A$4:B$11,2,FALSE),"")</f>
        <v/>
      </c>
      <c r="Y476" s="81" t="str">
        <f>IFERROR(VLOOKUP(#REF!,Lists!A$12:B$45,2,FALSE),"")</f>
        <v/>
      </c>
      <c r="Z476" s="85" t="str">
        <f t="shared" si="100"/>
        <v/>
      </c>
      <c r="AA476" s="95" t="str">
        <f t="shared" si="101"/>
        <v/>
      </c>
      <c r="AB476" s="95" t="str">
        <f>IF(L476&lt;&gt;0,IF(R476="Yes",IF(#REF!="","P",""),""),"")</f>
        <v/>
      </c>
      <c r="AC476" s="95" t="str">
        <f t="shared" si="102"/>
        <v/>
      </c>
      <c r="AD476" s="95" t="str">
        <f t="shared" si="103"/>
        <v/>
      </c>
      <c r="AE476" s="95" t="str">
        <f t="shared" si="104"/>
        <v/>
      </c>
      <c r="BN476" s="69" t="str">
        <f t="shared" si="105"/>
        <v/>
      </c>
      <c r="BO476" s="69" t="str">
        <f t="shared" si="106"/>
        <v/>
      </c>
      <c r="BP476" s="69" t="str">
        <f t="shared" si="107"/>
        <v/>
      </c>
      <c r="BQ476" s="69" t="str">
        <f t="shared" si="108"/>
        <v/>
      </c>
      <c r="BT476" s="69" t="str">
        <f t="shared" si="109"/>
        <v/>
      </c>
      <c r="CX476" s="39" t="str">
        <f t="shared" si="112"/>
        <v/>
      </c>
    </row>
    <row r="477" spans="1:102" ht="20.100000000000001" customHeight="1" x14ac:dyDescent="0.25">
      <c r="A477" s="85">
        <f>ROW()</f>
        <v>477</v>
      </c>
      <c r="B477" s="129" t="str">
        <f t="shared" si="110"/>
        <v/>
      </c>
      <c r="C477" s="129" t="str">
        <f t="shared" si="99"/>
        <v/>
      </c>
      <c r="D477" s="129" t="str">
        <f>IF(C477="","",COUNTIFS(C$11:C477,"&gt;0"))</f>
        <v/>
      </c>
      <c r="E477" s="53"/>
      <c r="F477" s="54"/>
      <c r="G477" s="54"/>
      <c r="H477" s="53"/>
      <c r="I477" s="168"/>
      <c r="J477" s="64"/>
      <c r="K477" s="261"/>
      <c r="L477" s="259">
        <v>0</v>
      </c>
      <c r="M477" s="171" t="str">
        <f>IFERROR(VLOOKUP(J477,Lists!J$4:K$725,2,FALSE),"")</f>
        <v/>
      </c>
      <c r="N477" s="66" t="str">
        <f>IFERROR(VLOOKUP(J477,Lists!J$4:L$725,3,FALSE),"")</f>
        <v/>
      </c>
      <c r="O477" s="67" t="str">
        <f t="shared" si="111"/>
        <v/>
      </c>
      <c r="P477" s="62"/>
      <c r="Q477" s="169"/>
      <c r="R477" s="89"/>
      <c r="S477" s="97"/>
      <c r="T477" s="53"/>
      <c r="U477" s="89"/>
      <c r="V477" s="98"/>
      <c r="W477" s="107"/>
      <c r="X477" s="81" t="str">
        <f>IFERROR(VLOOKUP(I477,Lists!A$4:B$11,2,FALSE),"")</f>
        <v/>
      </c>
      <c r="Y477" s="81" t="str">
        <f>IFERROR(VLOOKUP(#REF!,Lists!A$12:B$45,2,FALSE),"")</f>
        <v/>
      </c>
      <c r="Z477" s="85" t="str">
        <f t="shared" si="100"/>
        <v/>
      </c>
      <c r="AA477" s="95" t="str">
        <f t="shared" si="101"/>
        <v/>
      </c>
      <c r="AB477" s="95" t="str">
        <f>IF(L477&lt;&gt;0,IF(R477="Yes",IF(#REF!="","P",""),""),"")</f>
        <v/>
      </c>
      <c r="AC477" s="95" t="str">
        <f t="shared" si="102"/>
        <v/>
      </c>
      <c r="AD477" s="95" t="str">
        <f t="shared" si="103"/>
        <v/>
      </c>
      <c r="AE477" s="95" t="str">
        <f t="shared" si="104"/>
        <v/>
      </c>
      <c r="BN477" s="69" t="str">
        <f t="shared" si="105"/>
        <v/>
      </c>
      <c r="BO477" s="69" t="str">
        <f t="shared" si="106"/>
        <v/>
      </c>
      <c r="BP477" s="69" t="str">
        <f t="shared" si="107"/>
        <v/>
      </c>
      <c r="BQ477" s="69" t="str">
        <f t="shared" si="108"/>
        <v/>
      </c>
      <c r="BT477" s="69" t="str">
        <f t="shared" si="109"/>
        <v/>
      </c>
      <c r="CX477" s="39" t="str">
        <f t="shared" si="112"/>
        <v/>
      </c>
    </row>
    <row r="478" spans="1:102" ht="20.100000000000001" customHeight="1" x14ac:dyDescent="0.25">
      <c r="A478" s="85">
        <f>ROW()</f>
        <v>478</v>
      </c>
      <c r="B478" s="129" t="str">
        <f t="shared" si="110"/>
        <v/>
      </c>
      <c r="C478" s="129" t="str">
        <f t="shared" si="99"/>
        <v/>
      </c>
      <c r="D478" s="129" t="str">
        <f>IF(C478="","",COUNTIFS(C$11:C478,"&gt;0"))</f>
        <v/>
      </c>
      <c r="E478" s="53"/>
      <c r="F478" s="54"/>
      <c r="G478" s="54"/>
      <c r="H478" s="53"/>
      <c r="I478" s="168"/>
      <c r="J478" s="64"/>
      <c r="K478" s="261"/>
      <c r="L478" s="259">
        <v>0</v>
      </c>
      <c r="M478" s="171" t="str">
        <f>IFERROR(VLOOKUP(J478,Lists!J$4:K$725,2,FALSE),"")</f>
        <v/>
      </c>
      <c r="N478" s="66" t="str">
        <f>IFERROR(VLOOKUP(J478,Lists!J$4:L$725,3,FALSE),"")</f>
        <v/>
      </c>
      <c r="O478" s="67" t="str">
        <f t="shared" si="111"/>
        <v/>
      </c>
      <c r="P478" s="62"/>
      <c r="Q478" s="169"/>
      <c r="R478" s="89"/>
      <c r="S478" s="97"/>
      <c r="T478" s="53"/>
      <c r="U478" s="89"/>
      <c r="V478" s="98"/>
      <c r="W478" s="107"/>
      <c r="X478" s="81" t="str">
        <f>IFERROR(VLOOKUP(I478,Lists!A$4:B$11,2,FALSE),"")</f>
        <v/>
      </c>
      <c r="Y478" s="81" t="str">
        <f>IFERROR(VLOOKUP(#REF!,Lists!A$12:B$45,2,FALSE),"")</f>
        <v/>
      </c>
      <c r="Z478" s="85" t="str">
        <f t="shared" si="100"/>
        <v/>
      </c>
      <c r="AA478" s="95" t="str">
        <f t="shared" si="101"/>
        <v/>
      </c>
      <c r="AB478" s="95" t="str">
        <f>IF(L478&lt;&gt;0,IF(R478="Yes",IF(#REF!="","P",""),""),"")</f>
        <v/>
      </c>
      <c r="AC478" s="95" t="str">
        <f t="shared" si="102"/>
        <v/>
      </c>
      <c r="AD478" s="95" t="str">
        <f t="shared" si="103"/>
        <v/>
      </c>
      <c r="AE478" s="95" t="str">
        <f t="shared" si="104"/>
        <v/>
      </c>
      <c r="BN478" s="69" t="str">
        <f t="shared" si="105"/>
        <v/>
      </c>
      <c r="BO478" s="69" t="str">
        <f t="shared" si="106"/>
        <v/>
      </c>
      <c r="BP478" s="69" t="str">
        <f t="shared" si="107"/>
        <v/>
      </c>
      <c r="BQ478" s="69" t="str">
        <f t="shared" si="108"/>
        <v/>
      </c>
      <c r="BT478" s="69" t="str">
        <f t="shared" si="109"/>
        <v/>
      </c>
      <c r="CX478" s="39" t="str">
        <f t="shared" si="112"/>
        <v/>
      </c>
    </row>
    <row r="479" spans="1:102" ht="20.100000000000001" customHeight="1" x14ac:dyDescent="0.25">
      <c r="A479" s="85">
        <f>ROW()</f>
        <v>479</v>
      </c>
      <c r="B479" s="129" t="str">
        <f t="shared" si="110"/>
        <v/>
      </c>
      <c r="C479" s="129" t="str">
        <f t="shared" si="99"/>
        <v/>
      </c>
      <c r="D479" s="129" t="str">
        <f>IF(C479="","",COUNTIFS(C$11:C479,"&gt;0"))</f>
        <v/>
      </c>
      <c r="E479" s="53"/>
      <c r="F479" s="54"/>
      <c r="G479" s="54"/>
      <c r="H479" s="53"/>
      <c r="I479" s="168"/>
      <c r="J479" s="64"/>
      <c r="K479" s="261"/>
      <c r="L479" s="259">
        <v>0</v>
      </c>
      <c r="M479" s="171" t="str">
        <f>IFERROR(VLOOKUP(J479,Lists!J$4:K$725,2,FALSE),"")</f>
        <v/>
      </c>
      <c r="N479" s="66" t="str">
        <f>IFERROR(VLOOKUP(J479,Lists!J$4:L$725,3,FALSE),"")</f>
        <v/>
      </c>
      <c r="O479" s="67" t="str">
        <f t="shared" si="111"/>
        <v/>
      </c>
      <c r="P479" s="62"/>
      <c r="Q479" s="169"/>
      <c r="R479" s="89"/>
      <c r="S479" s="97"/>
      <c r="T479" s="53"/>
      <c r="U479" s="89"/>
      <c r="V479" s="98"/>
      <c r="W479" s="107"/>
      <c r="X479" s="81" t="str">
        <f>IFERROR(VLOOKUP(I479,Lists!A$4:B$11,2,FALSE),"")</f>
        <v/>
      </c>
      <c r="Y479" s="81" t="str">
        <f>IFERROR(VLOOKUP(#REF!,Lists!A$12:B$45,2,FALSE),"")</f>
        <v/>
      </c>
      <c r="Z479" s="85" t="str">
        <f t="shared" si="100"/>
        <v/>
      </c>
      <c r="AA479" s="95" t="str">
        <f t="shared" si="101"/>
        <v/>
      </c>
      <c r="AB479" s="95" t="str">
        <f>IF(L479&lt;&gt;0,IF(R479="Yes",IF(#REF!="","P",""),""),"")</f>
        <v/>
      </c>
      <c r="AC479" s="95" t="str">
        <f t="shared" si="102"/>
        <v/>
      </c>
      <c r="AD479" s="95" t="str">
        <f t="shared" si="103"/>
        <v/>
      </c>
      <c r="AE479" s="95" t="str">
        <f t="shared" si="104"/>
        <v/>
      </c>
      <c r="BN479" s="69" t="str">
        <f t="shared" si="105"/>
        <v/>
      </c>
      <c r="BO479" s="69" t="str">
        <f t="shared" si="106"/>
        <v/>
      </c>
      <c r="BP479" s="69" t="str">
        <f t="shared" si="107"/>
        <v/>
      </c>
      <c r="BQ479" s="69" t="str">
        <f t="shared" si="108"/>
        <v/>
      </c>
      <c r="BT479" s="69" t="str">
        <f t="shared" si="109"/>
        <v/>
      </c>
      <c r="CX479" s="39" t="str">
        <f t="shared" si="112"/>
        <v/>
      </c>
    </row>
    <row r="480" spans="1:102" ht="20.100000000000001" customHeight="1" x14ac:dyDescent="0.25">
      <c r="A480" s="85">
        <f>ROW()</f>
        <v>480</v>
      </c>
      <c r="B480" s="129" t="str">
        <f t="shared" si="110"/>
        <v/>
      </c>
      <c r="C480" s="129" t="str">
        <f t="shared" si="99"/>
        <v/>
      </c>
      <c r="D480" s="129" t="str">
        <f>IF(C480="","",COUNTIFS(C$11:C480,"&gt;0"))</f>
        <v/>
      </c>
      <c r="E480" s="53"/>
      <c r="F480" s="54"/>
      <c r="G480" s="54"/>
      <c r="H480" s="53"/>
      <c r="I480" s="168"/>
      <c r="J480" s="64"/>
      <c r="K480" s="261"/>
      <c r="L480" s="259">
        <v>0</v>
      </c>
      <c r="M480" s="171" t="str">
        <f>IFERROR(VLOOKUP(J480,Lists!J$4:K$725,2,FALSE),"")</f>
        <v/>
      </c>
      <c r="N480" s="66" t="str">
        <f>IFERROR(VLOOKUP(J480,Lists!J$4:L$725,3,FALSE),"")</f>
        <v/>
      </c>
      <c r="O480" s="67" t="str">
        <f t="shared" si="111"/>
        <v/>
      </c>
      <c r="P480" s="62"/>
      <c r="Q480" s="169"/>
      <c r="R480" s="89"/>
      <c r="S480" s="97"/>
      <c r="T480" s="53"/>
      <c r="U480" s="89"/>
      <c r="V480" s="98"/>
      <c r="W480" s="107"/>
      <c r="X480" s="81" t="str">
        <f>IFERROR(VLOOKUP(I480,Lists!A$4:B$11,2,FALSE),"")</f>
        <v/>
      </c>
      <c r="Y480" s="81" t="str">
        <f>IFERROR(VLOOKUP(#REF!,Lists!A$12:B$45,2,FALSE),"")</f>
        <v/>
      </c>
      <c r="Z480" s="85" t="str">
        <f t="shared" si="100"/>
        <v/>
      </c>
      <c r="AA480" s="95" t="str">
        <f t="shared" si="101"/>
        <v/>
      </c>
      <c r="AB480" s="95" t="str">
        <f>IF(L480&lt;&gt;0,IF(R480="Yes",IF(#REF!="","P",""),""),"")</f>
        <v/>
      </c>
      <c r="AC480" s="95" t="str">
        <f t="shared" si="102"/>
        <v/>
      </c>
      <c r="AD480" s="95" t="str">
        <f t="shared" si="103"/>
        <v/>
      </c>
      <c r="AE480" s="95" t="str">
        <f t="shared" si="104"/>
        <v/>
      </c>
      <c r="BN480" s="69" t="str">
        <f t="shared" si="105"/>
        <v/>
      </c>
      <c r="BO480" s="69" t="str">
        <f t="shared" si="106"/>
        <v/>
      </c>
      <c r="BP480" s="69" t="str">
        <f t="shared" si="107"/>
        <v/>
      </c>
      <c r="BQ480" s="69" t="str">
        <f t="shared" si="108"/>
        <v/>
      </c>
      <c r="BT480" s="69" t="str">
        <f t="shared" si="109"/>
        <v/>
      </c>
      <c r="CX480" s="39" t="str">
        <f t="shared" si="112"/>
        <v/>
      </c>
    </row>
    <row r="481" spans="1:102" ht="20.100000000000001" customHeight="1" x14ac:dyDescent="0.25">
      <c r="A481" s="85">
        <f>ROW()</f>
        <v>481</v>
      </c>
      <c r="B481" s="129" t="str">
        <f t="shared" si="110"/>
        <v/>
      </c>
      <c r="C481" s="129" t="str">
        <f t="shared" si="99"/>
        <v/>
      </c>
      <c r="D481" s="129" t="str">
        <f>IF(C481="","",COUNTIFS(C$11:C481,"&gt;0"))</f>
        <v/>
      </c>
      <c r="E481" s="53"/>
      <c r="F481" s="54"/>
      <c r="G481" s="54"/>
      <c r="H481" s="53"/>
      <c r="I481" s="168"/>
      <c r="J481" s="64"/>
      <c r="K481" s="261"/>
      <c r="L481" s="259">
        <v>0</v>
      </c>
      <c r="M481" s="171" t="str">
        <f>IFERROR(VLOOKUP(J481,Lists!J$4:K$725,2,FALSE),"")</f>
        <v/>
      </c>
      <c r="N481" s="66" t="str">
        <f>IFERROR(VLOOKUP(J481,Lists!J$4:L$725,3,FALSE),"")</f>
        <v/>
      </c>
      <c r="O481" s="67" t="str">
        <f t="shared" si="111"/>
        <v/>
      </c>
      <c r="P481" s="62"/>
      <c r="Q481" s="169"/>
      <c r="R481" s="89"/>
      <c r="S481" s="97"/>
      <c r="T481" s="53"/>
      <c r="U481" s="89"/>
      <c r="V481" s="98"/>
      <c r="W481" s="107"/>
      <c r="X481" s="81" t="str">
        <f>IFERROR(VLOOKUP(I481,Lists!A$4:B$11,2,FALSE),"")</f>
        <v/>
      </c>
      <c r="Y481" s="81" t="str">
        <f>IFERROR(VLOOKUP(#REF!,Lists!A$12:B$45,2,FALSE),"")</f>
        <v/>
      </c>
      <c r="Z481" s="85" t="str">
        <f t="shared" si="100"/>
        <v/>
      </c>
      <c r="AA481" s="95" t="str">
        <f t="shared" si="101"/>
        <v/>
      </c>
      <c r="AB481" s="95" t="str">
        <f>IF(L481&lt;&gt;0,IF(R481="Yes",IF(#REF!="","P",""),""),"")</f>
        <v/>
      </c>
      <c r="AC481" s="95" t="str">
        <f t="shared" si="102"/>
        <v/>
      </c>
      <c r="AD481" s="95" t="str">
        <f t="shared" si="103"/>
        <v/>
      </c>
      <c r="AE481" s="95" t="str">
        <f t="shared" si="104"/>
        <v/>
      </c>
      <c r="BN481" s="69" t="str">
        <f t="shared" si="105"/>
        <v/>
      </c>
      <c r="BO481" s="69" t="str">
        <f t="shared" si="106"/>
        <v/>
      </c>
      <c r="BP481" s="69" t="str">
        <f t="shared" si="107"/>
        <v/>
      </c>
      <c r="BQ481" s="69" t="str">
        <f t="shared" si="108"/>
        <v/>
      </c>
      <c r="BT481" s="69" t="str">
        <f t="shared" si="109"/>
        <v/>
      </c>
      <c r="CX481" s="39" t="str">
        <f t="shared" si="112"/>
        <v/>
      </c>
    </row>
    <row r="482" spans="1:102" ht="20.100000000000001" customHeight="1" x14ac:dyDescent="0.25">
      <c r="A482" s="85">
        <f>ROW()</f>
        <v>482</v>
      </c>
      <c r="B482" s="129" t="str">
        <f t="shared" si="110"/>
        <v/>
      </c>
      <c r="C482" s="129" t="str">
        <f t="shared" si="99"/>
        <v/>
      </c>
      <c r="D482" s="129" t="str">
        <f>IF(C482="","",COUNTIFS(C$11:C482,"&gt;0"))</f>
        <v/>
      </c>
      <c r="E482" s="53"/>
      <c r="F482" s="54"/>
      <c r="G482" s="54"/>
      <c r="H482" s="53"/>
      <c r="I482" s="168"/>
      <c r="J482" s="64"/>
      <c r="K482" s="261"/>
      <c r="L482" s="259">
        <v>0</v>
      </c>
      <c r="M482" s="171" t="str">
        <f>IFERROR(VLOOKUP(J482,Lists!J$4:K$725,2,FALSE),"")</f>
        <v/>
      </c>
      <c r="N482" s="66" t="str">
        <f>IFERROR(VLOOKUP(J482,Lists!J$4:L$725,3,FALSE),"")</f>
        <v/>
      </c>
      <c r="O482" s="67" t="str">
        <f t="shared" si="111"/>
        <v/>
      </c>
      <c r="P482" s="62"/>
      <c r="Q482" s="169"/>
      <c r="R482" s="89"/>
      <c r="S482" s="97"/>
      <c r="T482" s="53"/>
      <c r="U482" s="89"/>
      <c r="V482" s="98"/>
      <c r="W482" s="107"/>
      <c r="X482" s="81" t="str">
        <f>IFERROR(VLOOKUP(I482,Lists!A$4:B$11,2,FALSE),"")</f>
        <v/>
      </c>
      <c r="Y482" s="81" t="str">
        <f>IFERROR(VLOOKUP(#REF!,Lists!A$12:B$45,2,FALSE),"")</f>
        <v/>
      </c>
      <c r="Z482" s="85" t="str">
        <f t="shared" si="100"/>
        <v/>
      </c>
      <c r="AA482" s="95" t="str">
        <f t="shared" si="101"/>
        <v/>
      </c>
      <c r="AB482" s="95" t="str">
        <f>IF(L482&lt;&gt;0,IF(R482="Yes",IF(#REF!="","P",""),""),"")</f>
        <v/>
      </c>
      <c r="AC482" s="95" t="str">
        <f t="shared" si="102"/>
        <v/>
      </c>
      <c r="AD482" s="95" t="str">
        <f t="shared" si="103"/>
        <v/>
      </c>
      <c r="AE482" s="95" t="str">
        <f t="shared" si="104"/>
        <v/>
      </c>
      <c r="BN482" s="69" t="str">
        <f t="shared" si="105"/>
        <v/>
      </c>
      <c r="BO482" s="69" t="str">
        <f t="shared" si="106"/>
        <v/>
      </c>
      <c r="BP482" s="69" t="str">
        <f t="shared" si="107"/>
        <v/>
      </c>
      <c r="BQ482" s="69" t="str">
        <f t="shared" si="108"/>
        <v/>
      </c>
      <c r="BT482" s="69" t="str">
        <f t="shared" si="109"/>
        <v/>
      </c>
      <c r="CX482" s="39" t="str">
        <f t="shared" si="112"/>
        <v/>
      </c>
    </row>
    <row r="483" spans="1:102" ht="20.100000000000001" customHeight="1" x14ac:dyDescent="0.25">
      <c r="A483" s="85">
        <f>ROW()</f>
        <v>483</v>
      </c>
      <c r="B483" s="129" t="str">
        <f t="shared" si="110"/>
        <v/>
      </c>
      <c r="C483" s="129" t="str">
        <f t="shared" si="99"/>
        <v/>
      </c>
      <c r="D483" s="129" t="str">
        <f>IF(C483="","",COUNTIFS(C$11:C483,"&gt;0"))</f>
        <v/>
      </c>
      <c r="E483" s="53"/>
      <c r="F483" s="54"/>
      <c r="G483" s="54"/>
      <c r="H483" s="53"/>
      <c r="I483" s="168"/>
      <c r="J483" s="64"/>
      <c r="K483" s="261"/>
      <c r="L483" s="259">
        <v>0</v>
      </c>
      <c r="M483" s="171" t="str">
        <f>IFERROR(VLOOKUP(J483,Lists!J$4:K$725,2,FALSE),"")</f>
        <v/>
      </c>
      <c r="N483" s="66" t="str">
        <f>IFERROR(VLOOKUP(J483,Lists!J$4:L$725,3,FALSE),"")</f>
        <v/>
      </c>
      <c r="O483" s="67" t="str">
        <f t="shared" si="111"/>
        <v/>
      </c>
      <c r="P483" s="62"/>
      <c r="Q483" s="169"/>
      <c r="R483" s="89"/>
      <c r="S483" s="97"/>
      <c r="T483" s="53"/>
      <c r="U483" s="89"/>
      <c r="V483" s="98"/>
      <c r="W483" s="107"/>
      <c r="X483" s="81" t="str">
        <f>IFERROR(VLOOKUP(I483,Lists!A$4:B$11,2,FALSE),"")</f>
        <v/>
      </c>
      <c r="Y483" s="81" t="str">
        <f>IFERROR(VLOOKUP(#REF!,Lists!A$12:B$45,2,FALSE),"")</f>
        <v/>
      </c>
      <c r="Z483" s="85" t="str">
        <f t="shared" si="100"/>
        <v/>
      </c>
      <c r="AA483" s="95" t="str">
        <f t="shared" si="101"/>
        <v/>
      </c>
      <c r="AB483" s="95" t="str">
        <f>IF(L483&lt;&gt;0,IF(R483="Yes",IF(#REF!="","P",""),""),"")</f>
        <v/>
      </c>
      <c r="AC483" s="95" t="str">
        <f t="shared" si="102"/>
        <v/>
      </c>
      <c r="AD483" s="95" t="str">
        <f t="shared" si="103"/>
        <v/>
      </c>
      <c r="AE483" s="95" t="str">
        <f t="shared" si="104"/>
        <v/>
      </c>
      <c r="BN483" s="69" t="str">
        <f t="shared" si="105"/>
        <v/>
      </c>
      <c r="BO483" s="69" t="str">
        <f t="shared" si="106"/>
        <v/>
      </c>
      <c r="BP483" s="69" t="str">
        <f t="shared" si="107"/>
        <v/>
      </c>
      <c r="BQ483" s="69" t="str">
        <f t="shared" si="108"/>
        <v/>
      </c>
      <c r="BT483" s="69" t="str">
        <f t="shared" si="109"/>
        <v/>
      </c>
      <c r="CX483" s="39" t="str">
        <f t="shared" si="112"/>
        <v/>
      </c>
    </row>
    <row r="484" spans="1:102" ht="20.100000000000001" customHeight="1" x14ac:dyDescent="0.25">
      <c r="A484" s="85">
        <f>ROW()</f>
        <v>484</v>
      </c>
      <c r="B484" s="129" t="str">
        <f t="shared" si="110"/>
        <v/>
      </c>
      <c r="C484" s="129" t="str">
        <f t="shared" si="99"/>
        <v/>
      </c>
      <c r="D484" s="129" t="str">
        <f>IF(C484="","",COUNTIFS(C$11:C484,"&gt;0"))</f>
        <v/>
      </c>
      <c r="E484" s="53"/>
      <c r="F484" s="54"/>
      <c r="G484" s="54"/>
      <c r="H484" s="53"/>
      <c r="I484" s="168"/>
      <c r="J484" s="64"/>
      <c r="K484" s="261"/>
      <c r="L484" s="259">
        <v>0</v>
      </c>
      <c r="M484" s="171" t="str">
        <f>IFERROR(VLOOKUP(J484,Lists!J$4:K$725,2,FALSE),"")</f>
        <v/>
      </c>
      <c r="N484" s="66" t="str">
        <f>IFERROR(VLOOKUP(J484,Lists!J$4:L$725,3,FALSE),"")</f>
        <v/>
      </c>
      <c r="O484" s="67" t="str">
        <f t="shared" si="111"/>
        <v/>
      </c>
      <c r="P484" s="62"/>
      <c r="Q484" s="169"/>
      <c r="R484" s="89"/>
      <c r="S484" s="97"/>
      <c r="T484" s="53"/>
      <c r="U484" s="89"/>
      <c r="V484" s="98"/>
      <c r="W484" s="107"/>
      <c r="X484" s="81" t="str">
        <f>IFERROR(VLOOKUP(I484,Lists!A$4:B$11,2,FALSE),"")</f>
        <v/>
      </c>
      <c r="Y484" s="81" t="str">
        <f>IFERROR(VLOOKUP(#REF!,Lists!A$12:B$45,2,FALSE),"")</f>
        <v/>
      </c>
      <c r="Z484" s="85" t="str">
        <f t="shared" si="100"/>
        <v/>
      </c>
      <c r="AA484" s="95" t="str">
        <f t="shared" si="101"/>
        <v/>
      </c>
      <c r="AB484" s="95" t="str">
        <f>IF(L484&lt;&gt;0,IF(R484="Yes",IF(#REF!="","P",""),""),"")</f>
        <v/>
      </c>
      <c r="AC484" s="95" t="str">
        <f t="shared" si="102"/>
        <v/>
      </c>
      <c r="AD484" s="95" t="str">
        <f t="shared" si="103"/>
        <v/>
      </c>
      <c r="AE484" s="95" t="str">
        <f t="shared" si="104"/>
        <v/>
      </c>
      <c r="BN484" s="69" t="str">
        <f t="shared" si="105"/>
        <v/>
      </c>
      <c r="BO484" s="69" t="str">
        <f t="shared" si="106"/>
        <v/>
      </c>
      <c r="BP484" s="69" t="str">
        <f t="shared" si="107"/>
        <v/>
      </c>
      <c r="BQ484" s="69" t="str">
        <f t="shared" si="108"/>
        <v/>
      </c>
      <c r="BT484" s="69" t="str">
        <f t="shared" si="109"/>
        <v/>
      </c>
      <c r="CX484" s="39" t="str">
        <f t="shared" si="112"/>
        <v/>
      </c>
    </row>
    <row r="485" spans="1:102" ht="20.100000000000001" customHeight="1" x14ac:dyDescent="0.25">
      <c r="A485" s="85">
        <f>ROW()</f>
        <v>485</v>
      </c>
      <c r="B485" s="129" t="str">
        <f t="shared" si="110"/>
        <v/>
      </c>
      <c r="C485" s="129" t="str">
        <f t="shared" si="99"/>
        <v/>
      </c>
      <c r="D485" s="129" t="str">
        <f>IF(C485="","",COUNTIFS(C$11:C485,"&gt;0"))</f>
        <v/>
      </c>
      <c r="E485" s="53"/>
      <c r="F485" s="54"/>
      <c r="G485" s="54"/>
      <c r="H485" s="53"/>
      <c r="I485" s="168"/>
      <c r="J485" s="64"/>
      <c r="K485" s="261"/>
      <c r="L485" s="259">
        <v>0</v>
      </c>
      <c r="M485" s="171" t="str">
        <f>IFERROR(VLOOKUP(J485,Lists!J$4:K$725,2,FALSE),"")</f>
        <v/>
      </c>
      <c r="N485" s="66" t="str">
        <f>IFERROR(VLOOKUP(J485,Lists!J$4:L$725,3,FALSE),"")</f>
        <v/>
      </c>
      <c r="O485" s="67" t="str">
        <f t="shared" si="111"/>
        <v/>
      </c>
      <c r="P485" s="62"/>
      <c r="Q485" s="169"/>
      <c r="R485" s="89"/>
      <c r="S485" s="97"/>
      <c r="T485" s="53"/>
      <c r="U485" s="89"/>
      <c r="V485" s="98"/>
      <c r="W485" s="107"/>
      <c r="X485" s="81" t="str">
        <f>IFERROR(VLOOKUP(I485,Lists!A$4:B$11,2,FALSE),"")</f>
        <v/>
      </c>
      <c r="Y485" s="81" t="str">
        <f>IFERROR(VLOOKUP(#REF!,Lists!A$12:B$45,2,FALSE),"")</f>
        <v/>
      </c>
      <c r="Z485" s="85" t="str">
        <f t="shared" si="100"/>
        <v/>
      </c>
      <c r="AA485" s="95" t="str">
        <f t="shared" si="101"/>
        <v/>
      </c>
      <c r="AB485" s="95" t="str">
        <f>IF(L485&lt;&gt;0,IF(R485="Yes",IF(#REF!="","P",""),""),"")</f>
        <v/>
      </c>
      <c r="AC485" s="95" t="str">
        <f t="shared" si="102"/>
        <v/>
      </c>
      <c r="AD485" s="95" t="str">
        <f t="shared" si="103"/>
        <v/>
      </c>
      <c r="AE485" s="95" t="str">
        <f t="shared" si="104"/>
        <v/>
      </c>
      <c r="BN485" s="69" t="str">
        <f t="shared" si="105"/>
        <v/>
      </c>
      <c r="BO485" s="69" t="str">
        <f t="shared" si="106"/>
        <v/>
      </c>
      <c r="BP485" s="69" t="str">
        <f t="shared" si="107"/>
        <v/>
      </c>
      <c r="BQ485" s="69" t="str">
        <f t="shared" si="108"/>
        <v/>
      </c>
      <c r="BT485" s="69" t="str">
        <f t="shared" si="109"/>
        <v/>
      </c>
      <c r="CX485" s="39" t="str">
        <f t="shared" si="112"/>
        <v/>
      </c>
    </row>
    <row r="486" spans="1:102" ht="20.100000000000001" customHeight="1" x14ac:dyDescent="0.25">
      <c r="A486" s="85">
        <f>ROW()</f>
        <v>486</v>
      </c>
      <c r="B486" s="129" t="str">
        <f t="shared" si="110"/>
        <v/>
      </c>
      <c r="C486" s="129" t="str">
        <f t="shared" si="99"/>
        <v/>
      </c>
      <c r="D486" s="129" t="str">
        <f>IF(C486="","",COUNTIFS(C$11:C486,"&gt;0"))</f>
        <v/>
      </c>
      <c r="E486" s="53"/>
      <c r="F486" s="54"/>
      <c r="G486" s="54"/>
      <c r="H486" s="53"/>
      <c r="I486" s="168"/>
      <c r="J486" s="64"/>
      <c r="K486" s="261"/>
      <c r="L486" s="259">
        <v>0</v>
      </c>
      <c r="M486" s="171" t="str">
        <f>IFERROR(VLOOKUP(J486,Lists!J$4:K$725,2,FALSE),"")</f>
        <v/>
      </c>
      <c r="N486" s="66" t="str">
        <f>IFERROR(VLOOKUP(J486,Lists!J$4:L$725,3,FALSE),"")</f>
        <v/>
      </c>
      <c r="O486" s="67" t="str">
        <f t="shared" si="111"/>
        <v/>
      </c>
      <c r="P486" s="62"/>
      <c r="Q486" s="169"/>
      <c r="R486" s="89"/>
      <c r="S486" s="97"/>
      <c r="T486" s="53"/>
      <c r="U486" s="89"/>
      <c r="V486" s="98"/>
      <c r="W486" s="107"/>
      <c r="X486" s="81" t="str">
        <f>IFERROR(VLOOKUP(I486,Lists!A$4:B$11,2,FALSE),"")</f>
        <v/>
      </c>
      <c r="Y486" s="81" t="str">
        <f>IFERROR(VLOOKUP(#REF!,Lists!A$12:B$45,2,FALSE),"")</f>
        <v/>
      </c>
      <c r="Z486" s="85" t="str">
        <f t="shared" si="100"/>
        <v/>
      </c>
      <c r="AA486" s="95" t="str">
        <f t="shared" si="101"/>
        <v/>
      </c>
      <c r="AB486" s="95" t="str">
        <f>IF(L486&lt;&gt;0,IF(R486="Yes",IF(#REF!="","P",""),""),"")</f>
        <v/>
      </c>
      <c r="AC486" s="95" t="str">
        <f t="shared" si="102"/>
        <v/>
      </c>
      <c r="AD486" s="95" t="str">
        <f t="shared" si="103"/>
        <v/>
      </c>
      <c r="AE486" s="95" t="str">
        <f t="shared" si="104"/>
        <v/>
      </c>
      <c r="BN486" s="69" t="str">
        <f t="shared" si="105"/>
        <v/>
      </c>
      <c r="BO486" s="69" t="str">
        <f t="shared" si="106"/>
        <v/>
      </c>
      <c r="BP486" s="69" t="str">
        <f t="shared" si="107"/>
        <v/>
      </c>
      <c r="BQ486" s="69" t="str">
        <f t="shared" si="108"/>
        <v/>
      </c>
      <c r="BT486" s="69" t="str">
        <f t="shared" si="109"/>
        <v/>
      </c>
      <c r="CX486" s="39" t="str">
        <f t="shared" si="112"/>
        <v/>
      </c>
    </row>
    <row r="487" spans="1:102" ht="20.100000000000001" customHeight="1" x14ac:dyDescent="0.25">
      <c r="A487" s="85">
        <f>ROW()</f>
        <v>487</v>
      </c>
      <c r="B487" s="129" t="str">
        <f t="shared" si="110"/>
        <v/>
      </c>
      <c r="C487" s="129" t="str">
        <f t="shared" si="99"/>
        <v/>
      </c>
      <c r="D487" s="129" t="str">
        <f>IF(C487="","",COUNTIFS(C$11:C487,"&gt;0"))</f>
        <v/>
      </c>
      <c r="E487" s="53"/>
      <c r="F487" s="54"/>
      <c r="G487" s="54"/>
      <c r="H487" s="53"/>
      <c r="I487" s="168"/>
      <c r="J487" s="64"/>
      <c r="K487" s="261"/>
      <c r="L487" s="259">
        <v>0</v>
      </c>
      <c r="M487" s="171" t="str">
        <f>IFERROR(VLOOKUP(J487,Lists!J$4:K$725,2,FALSE),"")</f>
        <v/>
      </c>
      <c r="N487" s="66" t="str">
        <f>IFERROR(VLOOKUP(J487,Lists!J$4:L$725,3,FALSE),"")</f>
        <v/>
      </c>
      <c r="O487" s="67" t="str">
        <f t="shared" si="111"/>
        <v/>
      </c>
      <c r="P487" s="62"/>
      <c r="Q487" s="169"/>
      <c r="R487" s="89"/>
      <c r="S487" s="97"/>
      <c r="T487" s="53"/>
      <c r="U487" s="89"/>
      <c r="V487" s="98"/>
      <c r="W487" s="107"/>
      <c r="X487" s="81" t="str">
        <f>IFERROR(VLOOKUP(I487,Lists!A$4:B$11,2,FALSE),"")</f>
        <v/>
      </c>
      <c r="Y487" s="81" t="str">
        <f>IFERROR(VLOOKUP(#REF!,Lists!A$12:B$45,2,FALSE),"")</f>
        <v/>
      </c>
      <c r="Z487" s="85" t="str">
        <f t="shared" si="100"/>
        <v/>
      </c>
      <c r="AA487" s="95" t="str">
        <f t="shared" si="101"/>
        <v/>
      </c>
      <c r="AB487" s="95" t="str">
        <f>IF(L487&lt;&gt;0,IF(R487="Yes",IF(#REF!="","P",""),""),"")</f>
        <v/>
      </c>
      <c r="AC487" s="95" t="str">
        <f t="shared" si="102"/>
        <v/>
      </c>
      <c r="AD487" s="95" t="str">
        <f t="shared" si="103"/>
        <v/>
      </c>
      <c r="AE487" s="95" t="str">
        <f t="shared" si="104"/>
        <v/>
      </c>
      <c r="BN487" s="69" t="str">
        <f t="shared" si="105"/>
        <v/>
      </c>
      <c r="BO487" s="69" t="str">
        <f t="shared" si="106"/>
        <v/>
      </c>
      <c r="BP487" s="69" t="str">
        <f t="shared" si="107"/>
        <v/>
      </c>
      <c r="BQ487" s="69" t="str">
        <f t="shared" si="108"/>
        <v/>
      </c>
      <c r="BT487" s="69" t="str">
        <f t="shared" si="109"/>
        <v/>
      </c>
      <c r="CX487" s="39" t="str">
        <f t="shared" si="112"/>
        <v/>
      </c>
    </row>
    <row r="488" spans="1:102" ht="20.100000000000001" customHeight="1" x14ac:dyDescent="0.25">
      <c r="A488" s="85">
        <f>ROW()</f>
        <v>488</v>
      </c>
      <c r="B488" s="129" t="str">
        <f t="shared" si="110"/>
        <v/>
      </c>
      <c r="C488" s="129" t="str">
        <f t="shared" si="99"/>
        <v/>
      </c>
      <c r="D488" s="129" t="str">
        <f>IF(C488="","",COUNTIFS(C$11:C488,"&gt;0"))</f>
        <v/>
      </c>
      <c r="E488" s="53"/>
      <c r="F488" s="54"/>
      <c r="G488" s="54"/>
      <c r="H488" s="53"/>
      <c r="I488" s="168"/>
      <c r="J488" s="64"/>
      <c r="K488" s="261"/>
      <c r="L488" s="259">
        <v>0</v>
      </c>
      <c r="M488" s="171" t="str">
        <f>IFERROR(VLOOKUP(J488,Lists!J$4:K$725,2,FALSE),"")</f>
        <v/>
      </c>
      <c r="N488" s="66" t="str">
        <f>IFERROR(VLOOKUP(J488,Lists!J$4:L$725,3,FALSE),"")</f>
        <v/>
      </c>
      <c r="O488" s="67" t="str">
        <f t="shared" si="111"/>
        <v/>
      </c>
      <c r="P488" s="62"/>
      <c r="Q488" s="169"/>
      <c r="R488" s="89"/>
      <c r="S488" s="97"/>
      <c r="T488" s="53"/>
      <c r="U488" s="89"/>
      <c r="V488" s="98"/>
      <c r="W488" s="107"/>
      <c r="X488" s="81" t="str">
        <f>IFERROR(VLOOKUP(I488,Lists!A$4:B$11,2,FALSE),"")</f>
        <v/>
      </c>
      <c r="Y488" s="81" t="str">
        <f>IFERROR(VLOOKUP(#REF!,Lists!A$12:B$45,2,FALSE),"")</f>
        <v/>
      </c>
      <c r="Z488" s="85" t="str">
        <f t="shared" si="100"/>
        <v/>
      </c>
      <c r="AA488" s="95" t="str">
        <f t="shared" si="101"/>
        <v/>
      </c>
      <c r="AB488" s="95" t="str">
        <f>IF(L488&lt;&gt;0,IF(R488="Yes",IF(#REF!="","P",""),""),"")</f>
        <v/>
      </c>
      <c r="AC488" s="95" t="str">
        <f t="shared" si="102"/>
        <v/>
      </c>
      <c r="AD488" s="95" t="str">
        <f t="shared" si="103"/>
        <v/>
      </c>
      <c r="AE488" s="95" t="str">
        <f t="shared" si="104"/>
        <v/>
      </c>
      <c r="BN488" s="69" t="str">
        <f t="shared" si="105"/>
        <v/>
      </c>
      <c r="BO488" s="69" t="str">
        <f t="shared" si="106"/>
        <v/>
      </c>
      <c r="BP488" s="69" t="str">
        <f t="shared" si="107"/>
        <v/>
      </c>
      <c r="BQ488" s="69" t="str">
        <f t="shared" si="108"/>
        <v/>
      </c>
      <c r="BT488" s="69" t="str">
        <f t="shared" si="109"/>
        <v/>
      </c>
      <c r="CX488" s="39" t="str">
        <f t="shared" si="112"/>
        <v/>
      </c>
    </row>
    <row r="489" spans="1:102" ht="20.100000000000001" customHeight="1" x14ac:dyDescent="0.25">
      <c r="A489" s="85">
        <f>ROW()</f>
        <v>489</v>
      </c>
      <c r="B489" s="129" t="str">
        <f t="shared" si="110"/>
        <v/>
      </c>
      <c r="C489" s="129" t="str">
        <f t="shared" si="99"/>
        <v/>
      </c>
      <c r="D489" s="129" t="str">
        <f>IF(C489="","",COUNTIFS(C$11:C489,"&gt;0"))</f>
        <v/>
      </c>
      <c r="E489" s="53"/>
      <c r="F489" s="54"/>
      <c r="G489" s="54"/>
      <c r="H489" s="53"/>
      <c r="I489" s="168"/>
      <c r="J489" s="64"/>
      <c r="K489" s="261"/>
      <c r="L489" s="259">
        <v>0</v>
      </c>
      <c r="M489" s="171" t="str">
        <f>IFERROR(VLOOKUP(J489,Lists!J$4:K$725,2,FALSE),"")</f>
        <v/>
      </c>
      <c r="N489" s="66" t="str">
        <f>IFERROR(VLOOKUP(J489,Lists!J$4:L$725,3,FALSE),"")</f>
        <v/>
      </c>
      <c r="O489" s="67" t="str">
        <f t="shared" si="111"/>
        <v/>
      </c>
      <c r="P489" s="62"/>
      <c r="Q489" s="169"/>
      <c r="R489" s="89"/>
      <c r="S489" s="97"/>
      <c r="T489" s="53"/>
      <c r="U489" s="89"/>
      <c r="V489" s="98"/>
      <c r="W489" s="107"/>
      <c r="X489" s="81" t="str">
        <f>IFERROR(VLOOKUP(I489,Lists!A$4:B$11,2,FALSE),"")</f>
        <v/>
      </c>
      <c r="Y489" s="81" t="str">
        <f>IFERROR(VLOOKUP(#REF!,Lists!A$12:B$45,2,FALSE),"")</f>
        <v/>
      </c>
      <c r="Z489" s="85" t="str">
        <f t="shared" si="100"/>
        <v/>
      </c>
      <c r="AA489" s="95" t="str">
        <f t="shared" si="101"/>
        <v/>
      </c>
      <c r="AB489" s="95" t="str">
        <f>IF(L489&lt;&gt;0,IF(R489="Yes",IF(#REF!="","P",""),""),"")</f>
        <v/>
      </c>
      <c r="AC489" s="95" t="str">
        <f t="shared" si="102"/>
        <v/>
      </c>
      <c r="AD489" s="95" t="str">
        <f t="shared" si="103"/>
        <v/>
      </c>
      <c r="AE489" s="95" t="str">
        <f t="shared" si="104"/>
        <v/>
      </c>
      <c r="BN489" s="69" t="str">
        <f t="shared" si="105"/>
        <v/>
      </c>
      <c r="BO489" s="69" t="str">
        <f t="shared" si="106"/>
        <v/>
      </c>
      <c r="BP489" s="69" t="str">
        <f t="shared" si="107"/>
        <v/>
      </c>
      <c r="BQ489" s="69" t="str">
        <f t="shared" si="108"/>
        <v/>
      </c>
      <c r="BT489" s="69" t="str">
        <f t="shared" si="109"/>
        <v/>
      </c>
      <c r="CX489" s="39" t="str">
        <f t="shared" si="112"/>
        <v/>
      </c>
    </row>
    <row r="490" spans="1:102" ht="20.100000000000001" customHeight="1" x14ac:dyDescent="0.25">
      <c r="A490" s="85">
        <f>ROW()</f>
        <v>490</v>
      </c>
      <c r="B490" s="129" t="str">
        <f t="shared" si="110"/>
        <v/>
      </c>
      <c r="C490" s="129" t="str">
        <f t="shared" si="99"/>
        <v/>
      </c>
      <c r="D490" s="129" t="str">
        <f>IF(C490="","",COUNTIFS(C$11:C490,"&gt;0"))</f>
        <v/>
      </c>
      <c r="E490" s="53"/>
      <c r="F490" s="54"/>
      <c r="G490" s="54"/>
      <c r="H490" s="53"/>
      <c r="I490" s="168"/>
      <c r="J490" s="64"/>
      <c r="K490" s="261"/>
      <c r="L490" s="259">
        <v>0</v>
      </c>
      <c r="M490" s="171" t="str">
        <f>IFERROR(VLOOKUP(J490,Lists!J$4:K$725,2,FALSE),"")</f>
        <v/>
      </c>
      <c r="N490" s="66" t="str">
        <f>IFERROR(VLOOKUP(J490,Lists!J$4:L$725,3,FALSE),"")</f>
        <v/>
      </c>
      <c r="O490" s="67" t="str">
        <f t="shared" si="111"/>
        <v/>
      </c>
      <c r="P490" s="62"/>
      <c r="Q490" s="169"/>
      <c r="R490" s="89"/>
      <c r="S490" s="97"/>
      <c r="T490" s="53"/>
      <c r="U490" s="89"/>
      <c r="V490" s="98"/>
      <c r="W490" s="107"/>
      <c r="X490" s="81" t="str">
        <f>IFERROR(VLOOKUP(I490,Lists!A$4:B$11,2,FALSE),"")</f>
        <v/>
      </c>
      <c r="Y490" s="81" t="str">
        <f>IFERROR(VLOOKUP(#REF!,Lists!A$12:B$45,2,FALSE),"")</f>
        <v/>
      </c>
      <c r="Z490" s="85" t="str">
        <f t="shared" si="100"/>
        <v/>
      </c>
      <c r="AA490" s="95" t="str">
        <f t="shared" si="101"/>
        <v/>
      </c>
      <c r="AB490" s="95" t="str">
        <f>IF(L490&lt;&gt;0,IF(R490="Yes",IF(#REF!="","P",""),""),"")</f>
        <v/>
      </c>
      <c r="AC490" s="95" t="str">
        <f t="shared" si="102"/>
        <v/>
      </c>
      <c r="AD490" s="95" t="str">
        <f t="shared" si="103"/>
        <v/>
      </c>
      <c r="AE490" s="95" t="str">
        <f t="shared" si="104"/>
        <v/>
      </c>
      <c r="BN490" s="69" t="str">
        <f t="shared" si="105"/>
        <v/>
      </c>
      <c r="BO490" s="69" t="str">
        <f t="shared" si="106"/>
        <v/>
      </c>
      <c r="BP490" s="69" t="str">
        <f t="shared" si="107"/>
        <v/>
      </c>
      <c r="BQ490" s="69" t="str">
        <f t="shared" si="108"/>
        <v/>
      </c>
      <c r="BT490" s="69" t="str">
        <f t="shared" si="109"/>
        <v/>
      </c>
      <c r="CX490" s="39" t="str">
        <f t="shared" si="112"/>
        <v/>
      </c>
    </row>
    <row r="491" spans="1:102" ht="20.100000000000001" customHeight="1" x14ac:dyDescent="0.25">
      <c r="A491" s="85">
        <f>ROW()</f>
        <v>491</v>
      </c>
      <c r="B491" s="129" t="str">
        <f t="shared" si="110"/>
        <v/>
      </c>
      <c r="C491" s="129" t="str">
        <f t="shared" si="99"/>
        <v/>
      </c>
      <c r="D491" s="129" t="str">
        <f>IF(C491="","",COUNTIFS(C$11:C491,"&gt;0"))</f>
        <v/>
      </c>
      <c r="E491" s="53"/>
      <c r="F491" s="54"/>
      <c r="G491" s="54"/>
      <c r="H491" s="53"/>
      <c r="I491" s="168"/>
      <c r="J491" s="64"/>
      <c r="K491" s="261"/>
      <c r="L491" s="259">
        <v>0</v>
      </c>
      <c r="M491" s="171" t="str">
        <f>IFERROR(VLOOKUP(J491,Lists!J$4:K$725,2,FALSE),"")</f>
        <v/>
      </c>
      <c r="N491" s="66" t="str">
        <f>IFERROR(VLOOKUP(J491,Lists!J$4:L$725,3,FALSE),"")</f>
        <v/>
      </c>
      <c r="O491" s="67" t="str">
        <f t="shared" si="111"/>
        <v/>
      </c>
      <c r="P491" s="62"/>
      <c r="Q491" s="169"/>
      <c r="R491" s="89"/>
      <c r="S491" s="97"/>
      <c r="T491" s="53"/>
      <c r="U491" s="89"/>
      <c r="V491" s="98"/>
      <c r="W491" s="107"/>
      <c r="X491" s="81" t="str">
        <f>IFERROR(VLOOKUP(I491,Lists!A$4:B$11,2,FALSE),"")</f>
        <v/>
      </c>
      <c r="Y491" s="81" t="str">
        <f>IFERROR(VLOOKUP(#REF!,Lists!A$12:B$45,2,FALSE),"")</f>
        <v/>
      </c>
      <c r="Z491" s="85" t="str">
        <f t="shared" si="100"/>
        <v/>
      </c>
      <c r="AA491" s="95" t="str">
        <f t="shared" si="101"/>
        <v/>
      </c>
      <c r="AB491" s="95" t="str">
        <f>IF(L491&lt;&gt;0,IF(R491="Yes",IF(#REF!="","P",""),""),"")</f>
        <v/>
      </c>
      <c r="AC491" s="95" t="str">
        <f t="shared" si="102"/>
        <v/>
      </c>
      <c r="AD491" s="95" t="str">
        <f t="shared" si="103"/>
        <v/>
      </c>
      <c r="AE491" s="95" t="str">
        <f t="shared" si="104"/>
        <v/>
      </c>
      <c r="BN491" s="69" t="str">
        <f t="shared" si="105"/>
        <v/>
      </c>
      <c r="BO491" s="69" t="str">
        <f t="shared" si="106"/>
        <v/>
      </c>
      <c r="BP491" s="69" t="str">
        <f t="shared" si="107"/>
        <v/>
      </c>
      <c r="BQ491" s="69" t="str">
        <f t="shared" si="108"/>
        <v/>
      </c>
      <c r="BT491" s="69" t="str">
        <f t="shared" si="109"/>
        <v/>
      </c>
      <c r="CX491" s="39" t="str">
        <f t="shared" si="112"/>
        <v/>
      </c>
    </row>
    <row r="492" spans="1:102" ht="20.100000000000001" customHeight="1" x14ac:dyDescent="0.25">
      <c r="A492" s="85">
        <f>ROW()</f>
        <v>492</v>
      </c>
      <c r="B492" s="129" t="str">
        <f t="shared" si="110"/>
        <v/>
      </c>
      <c r="C492" s="129" t="str">
        <f t="shared" si="99"/>
        <v/>
      </c>
      <c r="D492" s="129" t="str">
        <f>IF(C492="","",COUNTIFS(C$11:C492,"&gt;0"))</f>
        <v/>
      </c>
      <c r="E492" s="53"/>
      <c r="F492" s="54"/>
      <c r="G492" s="54"/>
      <c r="H492" s="53"/>
      <c r="I492" s="168"/>
      <c r="J492" s="64"/>
      <c r="K492" s="261"/>
      <c r="L492" s="259">
        <v>0</v>
      </c>
      <c r="M492" s="171" t="str">
        <f>IFERROR(VLOOKUP(J492,Lists!J$4:K$725,2,FALSE),"")</f>
        <v/>
      </c>
      <c r="N492" s="66" t="str">
        <f>IFERROR(VLOOKUP(J492,Lists!J$4:L$725,3,FALSE),"")</f>
        <v/>
      </c>
      <c r="O492" s="67" t="str">
        <f t="shared" si="111"/>
        <v/>
      </c>
      <c r="P492" s="62"/>
      <c r="Q492" s="169"/>
      <c r="R492" s="89"/>
      <c r="S492" s="97"/>
      <c r="T492" s="53"/>
      <c r="U492" s="89"/>
      <c r="V492" s="98"/>
      <c r="W492" s="107"/>
      <c r="X492" s="81" t="str">
        <f>IFERROR(VLOOKUP(I492,Lists!A$4:B$11,2,FALSE),"")</f>
        <v/>
      </c>
      <c r="Y492" s="81" t="str">
        <f>IFERROR(VLOOKUP(#REF!,Lists!A$12:B$45,2,FALSE),"")</f>
        <v/>
      </c>
      <c r="Z492" s="85" t="str">
        <f t="shared" si="100"/>
        <v/>
      </c>
      <c r="AA492" s="95" t="str">
        <f t="shared" si="101"/>
        <v/>
      </c>
      <c r="AB492" s="95" t="str">
        <f>IF(L492&lt;&gt;0,IF(R492="Yes",IF(#REF!="","P",""),""),"")</f>
        <v/>
      </c>
      <c r="AC492" s="95" t="str">
        <f t="shared" si="102"/>
        <v/>
      </c>
      <c r="AD492" s="95" t="str">
        <f t="shared" si="103"/>
        <v/>
      </c>
      <c r="AE492" s="95" t="str">
        <f t="shared" si="104"/>
        <v/>
      </c>
      <c r="BN492" s="69" t="str">
        <f t="shared" si="105"/>
        <v/>
      </c>
      <c r="BO492" s="69" t="str">
        <f t="shared" si="106"/>
        <v/>
      </c>
      <c r="BP492" s="69" t="str">
        <f t="shared" si="107"/>
        <v/>
      </c>
      <c r="BQ492" s="69" t="str">
        <f t="shared" si="108"/>
        <v/>
      </c>
      <c r="BT492" s="69" t="str">
        <f t="shared" si="109"/>
        <v/>
      </c>
      <c r="CX492" s="39" t="str">
        <f t="shared" si="112"/>
        <v/>
      </c>
    </row>
    <row r="493" spans="1:102" ht="20.100000000000001" customHeight="1" x14ac:dyDescent="0.25">
      <c r="A493" s="85">
        <f>ROW()</f>
        <v>493</v>
      </c>
      <c r="B493" s="129" t="str">
        <f t="shared" si="110"/>
        <v/>
      </c>
      <c r="C493" s="129" t="str">
        <f t="shared" si="99"/>
        <v/>
      </c>
      <c r="D493" s="129" t="str">
        <f>IF(C493="","",COUNTIFS(C$11:C493,"&gt;0"))</f>
        <v/>
      </c>
      <c r="E493" s="53"/>
      <c r="F493" s="54"/>
      <c r="G493" s="54"/>
      <c r="H493" s="53"/>
      <c r="I493" s="168"/>
      <c r="J493" s="64"/>
      <c r="K493" s="261"/>
      <c r="L493" s="259">
        <v>0</v>
      </c>
      <c r="M493" s="171" t="str">
        <f>IFERROR(VLOOKUP(J493,Lists!J$4:K$725,2,FALSE),"")</f>
        <v/>
      </c>
      <c r="N493" s="66" t="str">
        <f>IFERROR(VLOOKUP(J493,Lists!J$4:L$725,3,FALSE),"")</f>
        <v/>
      </c>
      <c r="O493" s="67" t="str">
        <f t="shared" si="111"/>
        <v/>
      </c>
      <c r="P493" s="62"/>
      <c r="Q493" s="169"/>
      <c r="R493" s="89"/>
      <c r="S493" s="97"/>
      <c r="T493" s="53"/>
      <c r="U493" s="89"/>
      <c r="V493" s="98"/>
      <c r="W493" s="107"/>
      <c r="X493" s="81" t="str">
        <f>IFERROR(VLOOKUP(I493,Lists!A$4:B$11,2,FALSE),"")</f>
        <v/>
      </c>
      <c r="Y493" s="81" t="str">
        <f>IFERROR(VLOOKUP(#REF!,Lists!A$12:B$45,2,FALSE),"")</f>
        <v/>
      </c>
      <c r="Z493" s="85" t="str">
        <f t="shared" si="100"/>
        <v/>
      </c>
      <c r="AA493" s="95" t="str">
        <f t="shared" si="101"/>
        <v/>
      </c>
      <c r="AB493" s="95" t="str">
        <f>IF(L493&lt;&gt;0,IF(R493="Yes",IF(#REF!="","P",""),""),"")</f>
        <v/>
      </c>
      <c r="AC493" s="95" t="str">
        <f t="shared" si="102"/>
        <v/>
      </c>
      <c r="AD493" s="95" t="str">
        <f t="shared" si="103"/>
        <v/>
      </c>
      <c r="AE493" s="95" t="str">
        <f t="shared" si="104"/>
        <v/>
      </c>
      <c r="BN493" s="69" t="str">
        <f t="shared" si="105"/>
        <v/>
      </c>
      <c r="BO493" s="69" t="str">
        <f t="shared" si="106"/>
        <v/>
      </c>
      <c r="BP493" s="69" t="str">
        <f t="shared" si="107"/>
        <v/>
      </c>
      <c r="BQ493" s="69" t="str">
        <f t="shared" si="108"/>
        <v/>
      </c>
      <c r="BT493" s="69" t="str">
        <f t="shared" si="109"/>
        <v/>
      </c>
      <c r="CX493" s="39" t="str">
        <f t="shared" si="112"/>
        <v/>
      </c>
    </row>
    <row r="494" spans="1:102" ht="20.100000000000001" customHeight="1" x14ac:dyDescent="0.25">
      <c r="A494" s="85">
        <f>ROW()</f>
        <v>494</v>
      </c>
      <c r="B494" s="129" t="str">
        <f t="shared" si="110"/>
        <v/>
      </c>
      <c r="C494" s="129" t="str">
        <f t="shared" si="99"/>
        <v/>
      </c>
      <c r="D494" s="129" t="str">
        <f>IF(C494="","",COUNTIFS(C$11:C494,"&gt;0"))</f>
        <v/>
      </c>
      <c r="E494" s="53"/>
      <c r="F494" s="54"/>
      <c r="G494" s="54"/>
      <c r="H494" s="53"/>
      <c r="I494" s="168"/>
      <c r="J494" s="64"/>
      <c r="K494" s="261"/>
      <c r="L494" s="259">
        <v>0</v>
      </c>
      <c r="M494" s="171" t="str">
        <f>IFERROR(VLOOKUP(J494,Lists!J$4:K$725,2,FALSE),"")</f>
        <v/>
      </c>
      <c r="N494" s="66" t="str">
        <f>IFERROR(VLOOKUP(J494,Lists!J$4:L$725,3,FALSE),"")</f>
        <v/>
      </c>
      <c r="O494" s="67" t="str">
        <f t="shared" si="111"/>
        <v/>
      </c>
      <c r="P494" s="62"/>
      <c r="Q494" s="169"/>
      <c r="R494" s="89"/>
      <c r="S494" s="97"/>
      <c r="T494" s="53"/>
      <c r="U494" s="89"/>
      <c r="V494" s="98"/>
      <c r="W494" s="107"/>
      <c r="X494" s="81" t="str">
        <f>IFERROR(VLOOKUP(I494,Lists!A$4:B$11,2,FALSE),"")</f>
        <v/>
      </c>
      <c r="Y494" s="81" t="str">
        <f>IFERROR(VLOOKUP(#REF!,Lists!A$12:B$45,2,FALSE),"")</f>
        <v/>
      </c>
      <c r="Z494" s="85" t="str">
        <f t="shared" si="100"/>
        <v/>
      </c>
      <c r="AA494" s="95" t="str">
        <f t="shared" si="101"/>
        <v/>
      </c>
      <c r="AB494" s="95" t="str">
        <f>IF(L494&lt;&gt;0,IF(R494="Yes",IF(#REF!="","P",""),""),"")</f>
        <v/>
      </c>
      <c r="AC494" s="95" t="str">
        <f t="shared" si="102"/>
        <v/>
      </c>
      <c r="AD494" s="95" t="str">
        <f t="shared" si="103"/>
        <v/>
      </c>
      <c r="AE494" s="95" t="str">
        <f t="shared" si="104"/>
        <v/>
      </c>
      <c r="BN494" s="69" t="str">
        <f t="shared" si="105"/>
        <v/>
      </c>
      <c r="BO494" s="69" t="str">
        <f t="shared" si="106"/>
        <v/>
      </c>
      <c r="BP494" s="69" t="str">
        <f t="shared" si="107"/>
        <v/>
      </c>
      <c r="BQ494" s="69" t="str">
        <f t="shared" si="108"/>
        <v/>
      </c>
      <c r="BT494" s="69" t="str">
        <f t="shared" si="109"/>
        <v/>
      </c>
      <c r="CX494" s="39" t="str">
        <f t="shared" si="112"/>
        <v/>
      </c>
    </row>
    <row r="495" spans="1:102" ht="20.100000000000001" customHeight="1" x14ac:dyDescent="0.25">
      <c r="A495" s="85">
        <f>ROW()</f>
        <v>495</v>
      </c>
      <c r="B495" s="129" t="str">
        <f t="shared" si="110"/>
        <v/>
      </c>
      <c r="C495" s="129" t="str">
        <f t="shared" si="99"/>
        <v/>
      </c>
      <c r="D495" s="129" t="str">
        <f>IF(C495="","",COUNTIFS(C$11:C495,"&gt;0"))</f>
        <v/>
      </c>
      <c r="E495" s="53"/>
      <c r="F495" s="54"/>
      <c r="G495" s="54"/>
      <c r="H495" s="53"/>
      <c r="I495" s="168"/>
      <c r="J495" s="64"/>
      <c r="K495" s="261"/>
      <c r="L495" s="259">
        <v>0</v>
      </c>
      <c r="M495" s="171" t="str">
        <f>IFERROR(VLOOKUP(J495,Lists!J$4:K$725,2,FALSE),"")</f>
        <v/>
      </c>
      <c r="N495" s="66" t="str">
        <f>IFERROR(VLOOKUP(J495,Lists!J$4:L$725,3,FALSE),"")</f>
        <v/>
      </c>
      <c r="O495" s="67" t="str">
        <f t="shared" si="111"/>
        <v/>
      </c>
      <c r="P495" s="62"/>
      <c r="Q495" s="169"/>
      <c r="R495" s="89"/>
      <c r="S495" s="97"/>
      <c r="T495" s="53"/>
      <c r="U495" s="89"/>
      <c r="V495" s="98"/>
      <c r="W495" s="107"/>
      <c r="X495" s="81" t="str">
        <f>IFERROR(VLOOKUP(I495,Lists!A$4:B$11,2,FALSE),"")</f>
        <v/>
      </c>
      <c r="Y495" s="81" t="str">
        <f>IFERROR(VLOOKUP(#REF!,Lists!A$12:B$45,2,FALSE),"")</f>
        <v/>
      </c>
      <c r="Z495" s="85" t="str">
        <f t="shared" si="100"/>
        <v/>
      </c>
      <c r="AA495" s="95" t="str">
        <f t="shared" si="101"/>
        <v/>
      </c>
      <c r="AB495" s="95" t="str">
        <f>IF(L495&lt;&gt;0,IF(R495="Yes",IF(#REF!="","P",""),""),"")</f>
        <v/>
      </c>
      <c r="AC495" s="95" t="str">
        <f t="shared" si="102"/>
        <v/>
      </c>
      <c r="AD495" s="95" t="str">
        <f t="shared" si="103"/>
        <v/>
      </c>
      <c r="AE495" s="95" t="str">
        <f t="shared" si="104"/>
        <v/>
      </c>
      <c r="BN495" s="69" t="str">
        <f t="shared" si="105"/>
        <v/>
      </c>
      <c r="BO495" s="69" t="str">
        <f t="shared" si="106"/>
        <v/>
      </c>
      <c r="BP495" s="69" t="str">
        <f t="shared" si="107"/>
        <v/>
      </c>
      <c r="BQ495" s="69" t="str">
        <f t="shared" si="108"/>
        <v/>
      </c>
      <c r="BT495" s="69" t="str">
        <f t="shared" si="109"/>
        <v/>
      </c>
      <c r="CX495" s="39" t="str">
        <f t="shared" si="112"/>
        <v/>
      </c>
    </row>
    <row r="496" spans="1:102" ht="20.100000000000001" customHeight="1" x14ac:dyDescent="0.25">
      <c r="A496" s="85">
        <f>ROW()</f>
        <v>496</v>
      </c>
      <c r="B496" s="129" t="str">
        <f t="shared" si="110"/>
        <v/>
      </c>
      <c r="C496" s="129" t="str">
        <f t="shared" si="99"/>
        <v/>
      </c>
      <c r="D496" s="129" t="str">
        <f>IF(C496="","",COUNTIFS(C$11:C496,"&gt;0"))</f>
        <v/>
      </c>
      <c r="E496" s="53"/>
      <c r="F496" s="54"/>
      <c r="G496" s="54"/>
      <c r="H496" s="53"/>
      <c r="I496" s="168"/>
      <c r="J496" s="64"/>
      <c r="K496" s="261"/>
      <c r="L496" s="259">
        <v>0</v>
      </c>
      <c r="M496" s="171" t="str">
        <f>IFERROR(VLOOKUP(J496,Lists!J$4:K$725,2,FALSE),"")</f>
        <v/>
      </c>
      <c r="N496" s="66" t="str">
        <f>IFERROR(VLOOKUP(J496,Lists!J$4:L$725,3,FALSE),"")</f>
        <v/>
      </c>
      <c r="O496" s="67" t="str">
        <f t="shared" si="111"/>
        <v/>
      </c>
      <c r="P496" s="62"/>
      <c r="Q496" s="169"/>
      <c r="R496" s="89"/>
      <c r="S496" s="97"/>
      <c r="T496" s="53"/>
      <c r="U496" s="89"/>
      <c r="V496" s="98"/>
      <c r="W496" s="107"/>
      <c r="X496" s="81" t="str">
        <f>IFERROR(VLOOKUP(I496,Lists!A$4:B$11,2,FALSE),"")</f>
        <v/>
      </c>
      <c r="Y496" s="81" t="str">
        <f>IFERROR(VLOOKUP(#REF!,Lists!A$12:B$45,2,FALSE),"")</f>
        <v/>
      </c>
      <c r="Z496" s="85" t="str">
        <f t="shared" si="100"/>
        <v/>
      </c>
      <c r="AA496" s="95" t="str">
        <f t="shared" si="101"/>
        <v/>
      </c>
      <c r="AB496" s="95" t="str">
        <f>IF(L496&lt;&gt;0,IF(R496="Yes",IF(#REF!="","P",""),""),"")</f>
        <v/>
      </c>
      <c r="AC496" s="95" t="str">
        <f t="shared" si="102"/>
        <v/>
      </c>
      <c r="AD496" s="95" t="str">
        <f t="shared" si="103"/>
        <v/>
      </c>
      <c r="AE496" s="95" t="str">
        <f t="shared" si="104"/>
        <v/>
      </c>
      <c r="BN496" s="69" t="str">
        <f t="shared" si="105"/>
        <v/>
      </c>
      <c r="BO496" s="69" t="str">
        <f t="shared" si="106"/>
        <v/>
      </c>
      <c r="BP496" s="69" t="str">
        <f t="shared" si="107"/>
        <v/>
      </c>
      <c r="BQ496" s="69" t="str">
        <f t="shared" si="108"/>
        <v/>
      </c>
      <c r="BT496" s="69" t="str">
        <f t="shared" si="109"/>
        <v/>
      </c>
      <c r="CX496" s="39" t="str">
        <f t="shared" si="112"/>
        <v/>
      </c>
    </row>
    <row r="497" spans="1:102" ht="20.100000000000001" customHeight="1" x14ac:dyDescent="0.25">
      <c r="A497" s="85">
        <f>ROW()</f>
        <v>497</v>
      </c>
      <c r="B497" s="129" t="str">
        <f t="shared" si="110"/>
        <v/>
      </c>
      <c r="C497" s="129" t="str">
        <f t="shared" si="99"/>
        <v/>
      </c>
      <c r="D497" s="129" t="str">
        <f>IF(C497="","",COUNTIFS(C$11:C497,"&gt;0"))</f>
        <v/>
      </c>
      <c r="E497" s="53"/>
      <c r="F497" s="54"/>
      <c r="G497" s="54"/>
      <c r="H497" s="53"/>
      <c r="I497" s="168"/>
      <c r="J497" s="64"/>
      <c r="K497" s="261"/>
      <c r="L497" s="259">
        <v>0</v>
      </c>
      <c r="M497" s="171" t="str">
        <f>IFERROR(VLOOKUP(J497,Lists!J$4:K$725,2,FALSE),"")</f>
        <v/>
      </c>
      <c r="N497" s="66" t="str">
        <f>IFERROR(VLOOKUP(J497,Lists!J$4:L$725,3,FALSE),"")</f>
        <v/>
      </c>
      <c r="O497" s="67" t="str">
        <f t="shared" si="111"/>
        <v/>
      </c>
      <c r="P497" s="62"/>
      <c r="Q497" s="169"/>
      <c r="R497" s="89"/>
      <c r="S497" s="97"/>
      <c r="T497" s="53"/>
      <c r="U497" s="89"/>
      <c r="V497" s="98"/>
      <c r="W497" s="107"/>
      <c r="X497" s="81" t="str">
        <f>IFERROR(VLOOKUP(I497,Lists!A$4:B$11,2,FALSE),"")</f>
        <v/>
      </c>
      <c r="Y497" s="81" t="str">
        <f>IFERROR(VLOOKUP(#REF!,Lists!A$12:B$45,2,FALSE),"")</f>
        <v/>
      </c>
      <c r="Z497" s="85" t="str">
        <f t="shared" si="100"/>
        <v/>
      </c>
      <c r="AA497" s="95" t="str">
        <f t="shared" si="101"/>
        <v/>
      </c>
      <c r="AB497" s="95" t="str">
        <f>IF(L497&lt;&gt;0,IF(R497="Yes",IF(#REF!="","P",""),""),"")</f>
        <v/>
      </c>
      <c r="AC497" s="95" t="str">
        <f t="shared" si="102"/>
        <v/>
      </c>
      <c r="AD497" s="95" t="str">
        <f t="shared" si="103"/>
        <v/>
      </c>
      <c r="AE497" s="95" t="str">
        <f t="shared" si="104"/>
        <v/>
      </c>
      <c r="BN497" s="69" t="str">
        <f t="shared" si="105"/>
        <v/>
      </c>
      <c r="BO497" s="69" t="str">
        <f t="shared" si="106"/>
        <v/>
      </c>
      <c r="BP497" s="69" t="str">
        <f t="shared" si="107"/>
        <v/>
      </c>
      <c r="BQ497" s="69" t="str">
        <f t="shared" si="108"/>
        <v/>
      </c>
      <c r="BT497" s="69" t="str">
        <f t="shared" si="109"/>
        <v/>
      </c>
      <c r="CX497" s="39" t="str">
        <f t="shared" si="112"/>
        <v/>
      </c>
    </row>
    <row r="498" spans="1:102" ht="20.100000000000001" customHeight="1" x14ac:dyDescent="0.25">
      <c r="A498" s="85">
        <f>ROW()</f>
        <v>498</v>
      </c>
      <c r="B498" s="129" t="str">
        <f t="shared" si="110"/>
        <v/>
      </c>
      <c r="C498" s="129" t="str">
        <f t="shared" si="99"/>
        <v/>
      </c>
      <c r="D498" s="129" t="str">
        <f>IF(C498="","",COUNTIFS(C$11:C498,"&gt;0"))</f>
        <v/>
      </c>
      <c r="E498" s="53"/>
      <c r="F498" s="54"/>
      <c r="G498" s="54"/>
      <c r="H498" s="53"/>
      <c r="I498" s="168"/>
      <c r="J498" s="64"/>
      <c r="K498" s="261"/>
      <c r="L498" s="259">
        <v>0</v>
      </c>
      <c r="M498" s="171" t="str">
        <f>IFERROR(VLOOKUP(J498,Lists!J$4:K$725,2,FALSE),"")</f>
        <v/>
      </c>
      <c r="N498" s="66" t="str">
        <f>IFERROR(VLOOKUP(J498,Lists!J$4:L$725,3,FALSE),"")</f>
        <v/>
      </c>
      <c r="O498" s="67" t="str">
        <f t="shared" si="111"/>
        <v/>
      </c>
      <c r="P498" s="62"/>
      <c r="Q498" s="169"/>
      <c r="R498" s="89"/>
      <c r="S498" s="97"/>
      <c r="T498" s="53"/>
      <c r="U498" s="89"/>
      <c r="V498" s="98"/>
      <c r="W498" s="107"/>
      <c r="X498" s="81" t="str">
        <f>IFERROR(VLOOKUP(I498,Lists!A$4:B$11,2,FALSE),"")</f>
        <v/>
      </c>
      <c r="Y498" s="81" t="str">
        <f>IFERROR(VLOOKUP(#REF!,Lists!A$12:B$45,2,FALSE),"")</f>
        <v/>
      </c>
      <c r="Z498" s="85" t="str">
        <f t="shared" si="100"/>
        <v/>
      </c>
      <c r="AA498" s="95" t="str">
        <f t="shared" si="101"/>
        <v/>
      </c>
      <c r="AB498" s="95" t="str">
        <f>IF(L498&lt;&gt;0,IF(R498="Yes",IF(#REF!="","P",""),""),"")</f>
        <v/>
      </c>
      <c r="AC498" s="95" t="str">
        <f t="shared" si="102"/>
        <v/>
      </c>
      <c r="AD498" s="95" t="str">
        <f t="shared" si="103"/>
        <v/>
      </c>
      <c r="AE498" s="95" t="str">
        <f t="shared" si="104"/>
        <v/>
      </c>
      <c r="BN498" s="69" t="str">
        <f t="shared" si="105"/>
        <v/>
      </c>
      <c r="BO498" s="69" t="str">
        <f t="shared" si="106"/>
        <v/>
      </c>
      <c r="BP498" s="69" t="str">
        <f t="shared" si="107"/>
        <v/>
      </c>
      <c r="BQ498" s="69" t="str">
        <f t="shared" si="108"/>
        <v/>
      </c>
      <c r="BT498" s="69" t="str">
        <f t="shared" si="109"/>
        <v/>
      </c>
      <c r="CX498" s="39" t="str">
        <f t="shared" si="112"/>
        <v/>
      </c>
    </row>
    <row r="499" spans="1:102" ht="20.100000000000001" customHeight="1" x14ac:dyDescent="0.25">
      <c r="A499" s="85">
        <f>ROW()</f>
        <v>499</v>
      </c>
      <c r="B499" s="129" t="str">
        <f t="shared" si="110"/>
        <v/>
      </c>
      <c r="C499" s="129" t="str">
        <f t="shared" si="99"/>
        <v/>
      </c>
      <c r="D499" s="129" t="str">
        <f>IF(C499="","",COUNTIFS(C$11:C499,"&gt;0"))</f>
        <v/>
      </c>
      <c r="E499" s="53"/>
      <c r="F499" s="54"/>
      <c r="G499" s="54"/>
      <c r="H499" s="53"/>
      <c r="I499" s="168"/>
      <c r="J499" s="64"/>
      <c r="K499" s="261"/>
      <c r="L499" s="259">
        <v>0</v>
      </c>
      <c r="M499" s="171" t="str">
        <f>IFERROR(VLOOKUP(J499,Lists!J$4:K$725,2,FALSE),"")</f>
        <v/>
      </c>
      <c r="N499" s="66" t="str">
        <f>IFERROR(VLOOKUP(J499,Lists!J$4:L$725,3,FALSE),"")</f>
        <v/>
      </c>
      <c r="O499" s="67" t="str">
        <f t="shared" si="111"/>
        <v/>
      </c>
      <c r="P499" s="62"/>
      <c r="Q499" s="169"/>
      <c r="R499" s="89"/>
      <c r="S499" s="97"/>
      <c r="T499" s="53"/>
      <c r="U499" s="89"/>
      <c r="V499" s="98"/>
      <c r="W499" s="107"/>
      <c r="X499" s="81" t="str">
        <f>IFERROR(VLOOKUP(I499,Lists!A$4:B$11,2,FALSE),"")</f>
        <v/>
      </c>
      <c r="Y499" s="81" t="str">
        <f>IFERROR(VLOOKUP(#REF!,Lists!A$12:B$45,2,FALSE),"")</f>
        <v/>
      </c>
      <c r="Z499" s="85" t="str">
        <f t="shared" si="100"/>
        <v/>
      </c>
      <c r="AA499" s="95" t="str">
        <f t="shared" si="101"/>
        <v/>
      </c>
      <c r="AB499" s="95" t="str">
        <f>IF(L499&lt;&gt;0,IF(R499="Yes",IF(#REF!="","P",""),""),"")</f>
        <v/>
      </c>
      <c r="AC499" s="95" t="str">
        <f t="shared" si="102"/>
        <v/>
      </c>
      <c r="AD499" s="95" t="str">
        <f t="shared" si="103"/>
        <v/>
      </c>
      <c r="AE499" s="95" t="str">
        <f t="shared" si="104"/>
        <v/>
      </c>
      <c r="BN499" s="69" t="str">
        <f t="shared" si="105"/>
        <v/>
      </c>
      <c r="BO499" s="69" t="str">
        <f t="shared" si="106"/>
        <v/>
      </c>
      <c r="BP499" s="69" t="str">
        <f t="shared" si="107"/>
        <v/>
      </c>
      <c r="BQ499" s="69" t="str">
        <f t="shared" si="108"/>
        <v/>
      </c>
      <c r="BT499" s="69" t="str">
        <f t="shared" si="109"/>
        <v/>
      </c>
      <c r="CX499" s="39" t="str">
        <f t="shared" si="112"/>
        <v/>
      </c>
    </row>
    <row r="500" spans="1:102" ht="20.100000000000001" customHeight="1" x14ac:dyDescent="0.25">
      <c r="A500" s="85">
        <f>ROW()</f>
        <v>500</v>
      </c>
      <c r="B500" s="129" t="str">
        <f t="shared" si="110"/>
        <v/>
      </c>
      <c r="C500" s="129" t="str">
        <f t="shared" si="99"/>
        <v/>
      </c>
      <c r="D500" s="129" t="str">
        <f>IF(C500="","",COUNTIFS(C$11:C500,"&gt;0"))</f>
        <v/>
      </c>
      <c r="E500" s="53"/>
      <c r="F500" s="54"/>
      <c r="G500" s="54"/>
      <c r="H500" s="53"/>
      <c r="I500" s="168"/>
      <c r="J500" s="64"/>
      <c r="K500" s="261"/>
      <c r="L500" s="259">
        <v>0</v>
      </c>
      <c r="M500" s="171" t="str">
        <f>IFERROR(VLOOKUP(J500,Lists!J$4:K$725,2,FALSE),"")</f>
        <v/>
      </c>
      <c r="N500" s="66" t="str">
        <f>IFERROR(VLOOKUP(J500,Lists!J$4:L$725,3,FALSE),"")</f>
        <v/>
      </c>
      <c r="O500" s="67" t="str">
        <f t="shared" si="111"/>
        <v/>
      </c>
      <c r="P500" s="62"/>
      <c r="Q500" s="169"/>
      <c r="R500" s="89"/>
      <c r="S500" s="97"/>
      <c r="T500" s="53"/>
      <c r="U500" s="89"/>
      <c r="V500" s="98"/>
      <c r="W500" s="107"/>
      <c r="X500" s="81" t="str">
        <f>IFERROR(VLOOKUP(I500,Lists!A$4:B$11,2,FALSE),"")</f>
        <v/>
      </c>
      <c r="Y500" s="81" t="str">
        <f>IFERROR(VLOOKUP(#REF!,Lists!A$12:B$45,2,FALSE),"")</f>
        <v/>
      </c>
      <c r="Z500" s="85" t="str">
        <f t="shared" si="100"/>
        <v/>
      </c>
      <c r="AA500" s="95" t="str">
        <f t="shared" si="101"/>
        <v/>
      </c>
      <c r="AB500" s="95" t="str">
        <f>IF(L500&lt;&gt;0,IF(R500="Yes",IF(#REF!="","P",""),""),"")</f>
        <v/>
      </c>
      <c r="AC500" s="95" t="str">
        <f t="shared" si="102"/>
        <v/>
      </c>
      <c r="AD500" s="95" t="str">
        <f t="shared" si="103"/>
        <v/>
      </c>
      <c r="AE500" s="95" t="str">
        <f t="shared" si="104"/>
        <v/>
      </c>
      <c r="BN500" s="69" t="str">
        <f t="shared" si="105"/>
        <v/>
      </c>
      <c r="BO500" s="69" t="str">
        <f t="shared" si="106"/>
        <v/>
      </c>
      <c r="BP500" s="69" t="str">
        <f t="shared" si="107"/>
        <v/>
      </c>
      <c r="BQ500" s="69" t="str">
        <f t="shared" si="108"/>
        <v/>
      </c>
      <c r="BT500" s="69" t="str">
        <f t="shared" si="109"/>
        <v/>
      </c>
      <c r="CX500" s="39" t="str">
        <f t="shared" si="112"/>
        <v/>
      </c>
    </row>
    <row r="501" spans="1:102" ht="20.100000000000001" customHeight="1" x14ac:dyDescent="0.25">
      <c r="A501" s="85">
        <f>ROW()</f>
        <v>501</v>
      </c>
      <c r="B501" s="129" t="str">
        <f t="shared" si="110"/>
        <v/>
      </c>
      <c r="C501" s="129" t="str">
        <f t="shared" si="99"/>
        <v/>
      </c>
      <c r="D501" s="129" t="str">
        <f>IF(C501="","",COUNTIFS(C$11:C501,"&gt;0"))</f>
        <v/>
      </c>
      <c r="E501" s="53"/>
      <c r="F501" s="54"/>
      <c r="G501" s="54"/>
      <c r="H501" s="53"/>
      <c r="I501" s="168"/>
      <c r="J501" s="64"/>
      <c r="K501" s="261"/>
      <c r="L501" s="259">
        <v>0</v>
      </c>
      <c r="M501" s="171" t="str">
        <f>IFERROR(VLOOKUP(J501,Lists!J$4:K$725,2,FALSE),"")</f>
        <v/>
      </c>
      <c r="N501" s="66" t="str">
        <f>IFERROR(VLOOKUP(J501,Lists!J$4:L$725,3,FALSE),"")</f>
        <v/>
      </c>
      <c r="O501" s="67" t="str">
        <f t="shared" si="111"/>
        <v/>
      </c>
      <c r="P501" s="62"/>
      <c r="Q501" s="169"/>
      <c r="R501" s="89"/>
      <c r="S501" s="97"/>
      <c r="T501" s="53"/>
      <c r="U501" s="89"/>
      <c r="V501" s="98"/>
      <c r="W501" s="107"/>
      <c r="X501" s="81" t="str">
        <f>IFERROR(VLOOKUP(I501,Lists!A$4:B$11,2,FALSE),"")</f>
        <v/>
      </c>
      <c r="Y501" s="81" t="str">
        <f>IFERROR(VLOOKUP(#REF!,Lists!A$12:B$45,2,FALSE),"")</f>
        <v/>
      </c>
      <c r="Z501" s="85" t="str">
        <f t="shared" si="100"/>
        <v/>
      </c>
      <c r="AA501" s="95" t="str">
        <f t="shared" si="101"/>
        <v/>
      </c>
      <c r="AB501" s="95" t="str">
        <f>IF(L501&lt;&gt;0,IF(R501="Yes",IF(#REF!="","P",""),""),"")</f>
        <v/>
      </c>
      <c r="AC501" s="95" t="str">
        <f t="shared" si="102"/>
        <v/>
      </c>
      <c r="AD501" s="95" t="str">
        <f t="shared" si="103"/>
        <v/>
      </c>
      <c r="AE501" s="95" t="str">
        <f t="shared" si="104"/>
        <v/>
      </c>
      <c r="BN501" s="69" t="str">
        <f t="shared" si="105"/>
        <v/>
      </c>
      <c r="BO501" s="69" t="str">
        <f t="shared" si="106"/>
        <v/>
      </c>
      <c r="BP501" s="69" t="str">
        <f t="shared" si="107"/>
        <v/>
      </c>
      <c r="BQ501" s="69" t="str">
        <f t="shared" si="108"/>
        <v/>
      </c>
      <c r="BT501" s="69" t="str">
        <f t="shared" si="109"/>
        <v/>
      </c>
      <c r="CX501" s="39" t="str">
        <f t="shared" si="112"/>
        <v/>
      </c>
    </row>
    <row r="502" spans="1:102" ht="20.100000000000001" customHeight="1" x14ac:dyDescent="0.25">
      <c r="A502" s="85">
        <f>ROW()</f>
        <v>502</v>
      </c>
      <c r="B502" s="129" t="str">
        <f t="shared" si="110"/>
        <v/>
      </c>
      <c r="C502" s="129" t="str">
        <f t="shared" si="99"/>
        <v/>
      </c>
      <c r="D502" s="129" t="str">
        <f>IF(C502="","",COUNTIFS(C$11:C502,"&gt;0"))</f>
        <v/>
      </c>
      <c r="E502" s="53"/>
      <c r="F502" s="54"/>
      <c r="G502" s="54"/>
      <c r="H502" s="53"/>
      <c r="I502" s="168"/>
      <c r="J502" s="64"/>
      <c r="K502" s="261"/>
      <c r="L502" s="259">
        <v>0</v>
      </c>
      <c r="M502" s="171" t="str">
        <f>IFERROR(VLOOKUP(J502,Lists!J$4:K$725,2,FALSE),"")</f>
        <v/>
      </c>
      <c r="N502" s="66" t="str">
        <f>IFERROR(VLOOKUP(J502,Lists!J$4:L$725,3,FALSE),"")</f>
        <v/>
      </c>
      <c r="O502" s="67" t="str">
        <f t="shared" si="111"/>
        <v/>
      </c>
      <c r="P502" s="62"/>
      <c r="Q502" s="169"/>
      <c r="R502" s="89"/>
      <c r="S502" s="97"/>
      <c r="T502" s="53"/>
      <c r="U502" s="89"/>
      <c r="V502" s="98"/>
      <c r="W502" s="107"/>
      <c r="X502" s="81" t="str">
        <f>IFERROR(VLOOKUP(I502,Lists!A$4:B$11,2,FALSE),"")</f>
        <v/>
      </c>
      <c r="Y502" s="81" t="str">
        <f>IFERROR(VLOOKUP(#REF!,Lists!A$12:B$45,2,FALSE),"")</f>
        <v/>
      </c>
      <c r="Z502" s="85" t="str">
        <f t="shared" si="100"/>
        <v/>
      </c>
      <c r="AA502" s="95" t="str">
        <f t="shared" si="101"/>
        <v/>
      </c>
      <c r="AB502" s="95" t="str">
        <f>IF(L502&lt;&gt;0,IF(R502="Yes",IF(#REF!="","P",""),""),"")</f>
        <v/>
      </c>
      <c r="AC502" s="95" t="str">
        <f t="shared" si="102"/>
        <v/>
      </c>
      <c r="AD502" s="95" t="str">
        <f t="shared" si="103"/>
        <v/>
      </c>
      <c r="AE502" s="95" t="str">
        <f t="shared" si="104"/>
        <v/>
      </c>
      <c r="BN502" s="69" t="str">
        <f t="shared" si="105"/>
        <v/>
      </c>
      <c r="BO502" s="69" t="str">
        <f t="shared" si="106"/>
        <v/>
      </c>
      <c r="BP502" s="69" t="str">
        <f t="shared" si="107"/>
        <v/>
      </c>
      <c r="BQ502" s="69" t="str">
        <f t="shared" si="108"/>
        <v/>
      </c>
      <c r="BT502" s="69" t="str">
        <f t="shared" si="109"/>
        <v/>
      </c>
      <c r="CX502" s="39" t="str">
        <f t="shared" si="112"/>
        <v/>
      </c>
    </row>
    <row r="503" spans="1:102" ht="20.100000000000001" customHeight="1" x14ac:dyDescent="0.25">
      <c r="A503" s="85">
        <f>ROW()</f>
        <v>503</v>
      </c>
      <c r="B503" s="129" t="str">
        <f t="shared" si="110"/>
        <v/>
      </c>
      <c r="C503" s="129" t="str">
        <f t="shared" si="99"/>
        <v/>
      </c>
      <c r="D503" s="129" t="str">
        <f>IF(C503="","",COUNTIFS(C$11:C503,"&gt;0"))</f>
        <v/>
      </c>
      <c r="E503" s="53"/>
      <c r="F503" s="54"/>
      <c r="G503" s="54"/>
      <c r="H503" s="53"/>
      <c r="I503" s="168"/>
      <c r="J503" s="64"/>
      <c r="K503" s="261"/>
      <c r="L503" s="259">
        <v>0</v>
      </c>
      <c r="M503" s="171" t="str">
        <f>IFERROR(VLOOKUP(J503,Lists!J$4:K$725,2,FALSE),"")</f>
        <v/>
      </c>
      <c r="N503" s="66" t="str">
        <f>IFERROR(VLOOKUP(J503,Lists!J$4:L$725,3,FALSE),"")</f>
        <v/>
      </c>
      <c r="O503" s="67" t="str">
        <f t="shared" si="111"/>
        <v/>
      </c>
      <c r="P503" s="62"/>
      <c r="Q503" s="169"/>
      <c r="R503" s="89"/>
      <c r="S503" s="97"/>
      <c r="T503" s="53"/>
      <c r="U503" s="89"/>
      <c r="V503" s="98"/>
      <c r="W503" s="107"/>
      <c r="X503" s="81" t="str">
        <f>IFERROR(VLOOKUP(I503,Lists!A$4:B$11,2,FALSE),"")</f>
        <v/>
      </c>
      <c r="Y503" s="81" t="str">
        <f>IFERROR(VLOOKUP(#REF!,Lists!A$12:B$45,2,FALSE),"")</f>
        <v/>
      </c>
      <c r="Z503" s="85" t="str">
        <f t="shared" si="100"/>
        <v/>
      </c>
      <c r="AA503" s="95" t="str">
        <f t="shared" si="101"/>
        <v/>
      </c>
      <c r="AB503" s="95" t="str">
        <f>IF(L503&lt;&gt;0,IF(R503="Yes",IF(#REF!="","P",""),""),"")</f>
        <v/>
      </c>
      <c r="AC503" s="95" t="str">
        <f t="shared" si="102"/>
        <v/>
      </c>
      <c r="AD503" s="95" t="str">
        <f t="shared" si="103"/>
        <v/>
      </c>
      <c r="AE503" s="95" t="str">
        <f t="shared" si="104"/>
        <v/>
      </c>
      <c r="BN503" s="69" t="str">
        <f t="shared" si="105"/>
        <v/>
      </c>
      <c r="BO503" s="69" t="str">
        <f t="shared" si="106"/>
        <v/>
      </c>
      <c r="BP503" s="69" t="str">
        <f t="shared" si="107"/>
        <v/>
      </c>
      <c r="BQ503" s="69" t="str">
        <f t="shared" si="108"/>
        <v/>
      </c>
      <c r="BT503" s="69" t="str">
        <f t="shared" si="109"/>
        <v/>
      </c>
      <c r="CX503" s="39" t="str">
        <f t="shared" si="112"/>
        <v/>
      </c>
    </row>
    <row r="504" spans="1:102" ht="20.100000000000001" customHeight="1" x14ac:dyDescent="0.25">
      <c r="A504" s="85">
        <f>ROW()</f>
        <v>504</v>
      </c>
      <c r="B504" s="129" t="str">
        <f t="shared" si="110"/>
        <v/>
      </c>
      <c r="C504" s="129" t="str">
        <f t="shared" si="99"/>
        <v/>
      </c>
      <c r="D504" s="129" t="str">
        <f>IF(C504="","",COUNTIFS(C$11:C504,"&gt;0"))</f>
        <v/>
      </c>
      <c r="E504" s="53"/>
      <c r="F504" s="54"/>
      <c r="G504" s="54"/>
      <c r="H504" s="53"/>
      <c r="I504" s="168"/>
      <c r="J504" s="64"/>
      <c r="K504" s="261"/>
      <c r="L504" s="259">
        <v>0</v>
      </c>
      <c r="M504" s="171" t="str">
        <f>IFERROR(VLOOKUP(J504,Lists!J$4:K$725,2,FALSE),"")</f>
        <v/>
      </c>
      <c r="N504" s="66" t="str">
        <f>IFERROR(VLOOKUP(J504,Lists!J$4:L$725,3,FALSE),"")</f>
        <v/>
      </c>
      <c r="O504" s="67" t="str">
        <f t="shared" si="111"/>
        <v/>
      </c>
      <c r="P504" s="62"/>
      <c r="Q504" s="169"/>
      <c r="R504" s="89"/>
      <c r="S504" s="97"/>
      <c r="T504" s="53"/>
      <c r="U504" s="89"/>
      <c r="V504" s="98"/>
      <c r="W504" s="107"/>
      <c r="X504" s="81" t="str">
        <f>IFERROR(VLOOKUP(I504,Lists!A$4:B$11,2,FALSE),"")</f>
        <v/>
      </c>
      <c r="Y504" s="81" t="str">
        <f>IFERROR(VLOOKUP(#REF!,Lists!A$12:B$45,2,FALSE),"")</f>
        <v/>
      </c>
      <c r="Z504" s="85" t="str">
        <f t="shared" si="100"/>
        <v/>
      </c>
      <c r="AA504" s="95" t="str">
        <f t="shared" si="101"/>
        <v/>
      </c>
      <c r="AB504" s="95" t="str">
        <f>IF(L504&lt;&gt;0,IF(R504="Yes",IF(#REF!="","P",""),""),"")</f>
        <v/>
      </c>
      <c r="AC504" s="95" t="str">
        <f t="shared" si="102"/>
        <v/>
      </c>
      <c r="AD504" s="95" t="str">
        <f t="shared" si="103"/>
        <v/>
      </c>
      <c r="AE504" s="95" t="str">
        <f t="shared" si="104"/>
        <v/>
      </c>
      <c r="BN504" s="69" t="str">
        <f t="shared" si="105"/>
        <v/>
      </c>
      <c r="BO504" s="69" t="str">
        <f t="shared" si="106"/>
        <v/>
      </c>
      <c r="BP504" s="69" t="str">
        <f t="shared" si="107"/>
        <v/>
      </c>
      <c r="BQ504" s="69" t="str">
        <f t="shared" si="108"/>
        <v/>
      </c>
      <c r="BT504" s="69" t="str">
        <f t="shared" si="109"/>
        <v/>
      </c>
      <c r="CX504" s="39" t="str">
        <f t="shared" si="112"/>
        <v/>
      </c>
    </row>
    <row r="505" spans="1:102" ht="20.100000000000001" customHeight="1" x14ac:dyDescent="0.25">
      <c r="A505" s="85">
        <f>ROW()</f>
        <v>505</v>
      </c>
      <c r="B505" s="129" t="str">
        <f t="shared" si="110"/>
        <v/>
      </c>
      <c r="C505" s="129" t="str">
        <f t="shared" si="99"/>
        <v/>
      </c>
      <c r="D505" s="129" t="str">
        <f>IF(C505="","",COUNTIFS(C$11:C505,"&gt;0"))</f>
        <v/>
      </c>
      <c r="E505" s="53"/>
      <c r="F505" s="54"/>
      <c r="G505" s="54"/>
      <c r="H505" s="53"/>
      <c r="I505" s="168"/>
      <c r="J505" s="64"/>
      <c r="K505" s="261"/>
      <c r="L505" s="259">
        <v>0</v>
      </c>
      <c r="M505" s="171" t="str">
        <f>IFERROR(VLOOKUP(J505,Lists!J$4:K$725,2,FALSE),"")</f>
        <v/>
      </c>
      <c r="N505" s="66" t="str">
        <f>IFERROR(VLOOKUP(J505,Lists!J$4:L$725,3,FALSE),"")</f>
        <v/>
      </c>
      <c r="O505" s="67" t="str">
        <f t="shared" si="111"/>
        <v/>
      </c>
      <c r="P505" s="62"/>
      <c r="Q505" s="169"/>
      <c r="R505" s="89"/>
      <c r="S505" s="97"/>
      <c r="T505" s="53"/>
      <c r="U505" s="89"/>
      <c r="V505" s="98"/>
      <c r="W505" s="107"/>
      <c r="X505" s="81" t="str">
        <f>IFERROR(VLOOKUP(I505,Lists!A$4:B$11,2,FALSE),"")</f>
        <v/>
      </c>
      <c r="Y505" s="81" t="str">
        <f>IFERROR(VLOOKUP(#REF!,Lists!A$12:B$45,2,FALSE),"")</f>
        <v/>
      </c>
      <c r="Z505" s="85" t="str">
        <f t="shared" si="100"/>
        <v/>
      </c>
      <c r="AA505" s="95" t="str">
        <f t="shared" si="101"/>
        <v/>
      </c>
      <c r="AB505" s="95" t="str">
        <f>IF(L505&lt;&gt;0,IF(R505="Yes",IF(#REF!="","P",""),""),"")</f>
        <v/>
      </c>
      <c r="AC505" s="95" t="str">
        <f t="shared" si="102"/>
        <v/>
      </c>
      <c r="AD505" s="95" t="str">
        <f t="shared" si="103"/>
        <v/>
      </c>
      <c r="AE505" s="95" t="str">
        <f t="shared" si="104"/>
        <v/>
      </c>
      <c r="BN505" s="69" t="str">
        <f t="shared" si="105"/>
        <v/>
      </c>
      <c r="BO505" s="69" t="str">
        <f t="shared" si="106"/>
        <v/>
      </c>
      <c r="BP505" s="69" t="str">
        <f t="shared" si="107"/>
        <v/>
      </c>
      <c r="BQ505" s="69" t="str">
        <f t="shared" si="108"/>
        <v/>
      </c>
      <c r="BT505" s="69" t="str">
        <f t="shared" si="109"/>
        <v/>
      </c>
      <c r="CX505" s="39" t="str">
        <f t="shared" si="112"/>
        <v/>
      </c>
    </row>
    <row r="506" spans="1:102" ht="20.100000000000001" customHeight="1" x14ac:dyDescent="0.25">
      <c r="A506" s="85">
        <f>ROW()</f>
        <v>506</v>
      </c>
      <c r="B506" s="129" t="str">
        <f t="shared" si="110"/>
        <v/>
      </c>
      <c r="C506" s="129" t="str">
        <f t="shared" si="99"/>
        <v/>
      </c>
      <c r="D506" s="129" t="str">
        <f>IF(C506="","",COUNTIFS(C$11:C506,"&gt;0"))</f>
        <v/>
      </c>
      <c r="E506" s="53"/>
      <c r="F506" s="54"/>
      <c r="G506" s="54"/>
      <c r="H506" s="53"/>
      <c r="I506" s="168"/>
      <c r="J506" s="64"/>
      <c r="K506" s="261"/>
      <c r="L506" s="259">
        <v>0</v>
      </c>
      <c r="M506" s="171" t="str">
        <f>IFERROR(VLOOKUP(J506,Lists!J$4:K$725,2,FALSE),"")</f>
        <v/>
      </c>
      <c r="N506" s="66" t="str">
        <f>IFERROR(VLOOKUP(J506,Lists!J$4:L$725,3,FALSE),"")</f>
        <v/>
      </c>
      <c r="O506" s="67" t="str">
        <f t="shared" si="111"/>
        <v/>
      </c>
      <c r="P506" s="62"/>
      <c r="Q506" s="169"/>
      <c r="R506" s="89"/>
      <c r="S506" s="97"/>
      <c r="T506" s="53"/>
      <c r="U506" s="89"/>
      <c r="V506" s="98"/>
      <c r="W506" s="107"/>
      <c r="X506" s="81" t="str">
        <f>IFERROR(VLOOKUP(I506,Lists!A$4:B$11,2,FALSE),"")</f>
        <v/>
      </c>
      <c r="Y506" s="81" t="str">
        <f>IFERROR(VLOOKUP(#REF!,Lists!A$12:B$45,2,FALSE),"")</f>
        <v/>
      </c>
      <c r="Z506" s="85" t="str">
        <f t="shared" si="100"/>
        <v/>
      </c>
      <c r="AA506" s="95" t="str">
        <f t="shared" si="101"/>
        <v/>
      </c>
      <c r="AB506" s="95" t="str">
        <f>IF(L506&lt;&gt;0,IF(R506="Yes",IF(#REF!="","P",""),""),"")</f>
        <v/>
      </c>
      <c r="AC506" s="95" t="str">
        <f t="shared" si="102"/>
        <v/>
      </c>
      <c r="AD506" s="95" t="str">
        <f t="shared" si="103"/>
        <v/>
      </c>
      <c r="AE506" s="95" t="str">
        <f t="shared" si="104"/>
        <v/>
      </c>
      <c r="BN506" s="69" t="str">
        <f t="shared" si="105"/>
        <v/>
      </c>
      <c r="BO506" s="69" t="str">
        <f t="shared" si="106"/>
        <v/>
      </c>
      <c r="BP506" s="69" t="str">
        <f t="shared" si="107"/>
        <v/>
      </c>
      <c r="BQ506" s="69" t="str">
        <f t="shared" si="108"/>
        <v/>
      </c>
      <c r="BT506" s="69" t="str">
        <f t="shared" si="109"/>
        <v/>
      </c>
      <c r="CX506" s="39" t="str">
        <f t="shared" si="112"/>
        <v/>
      </c>
    </row>
    <row r="507" spans="1:102" ht="20.100000000000001" customHeight="1" x14ac:dyDescent="0.25">
      <c r="A507" s="85">
        <f>ROW()</f>
        <v>507</v>
      </c>
      <c r="B507" s="129" t="str">
        <f t="shared" si="110"/>
        <v/>
      </c>
      <c r="C507" s="129" t="str">
        <f t="shared" si="99"/>
        <v/>
      </c>
      <c r="D507" s="129" t="str">
        <f>IF(C507="","",COUNTIFS(C$11:C507,"&gt;0"))</f>
        <v/>
      </c>
      <c r="E507" s="53"/>
      <c r="F507" s="54"/>
      <c r="G507" s="54"/>
      <c r="H507" s="53"/>
      <c r="I507" s="168"/>
      <c r="J507" s="64"/>
      <c r="K507" s="261"/>
      <c r="L507" s="259">
        <v>0</v>
      </c>
      <c r="M507" s="171" t="str">
        <f>IFERROR(VLOOKUP(J507,Lists!J$4:K$725,2,FALSE),"")</f>
        <v/>
      </c>
      <c r="N507" s="66" t="str">
        <f>IFERROR(VLOOKUP(J507,Lists!J$4:L$725,3,FALSE),"")</f>
        <v/>
      </c>
      <c r="O507" s="67" t="str">
        <f t="shared" si="111"/>
        <v/>
      </c>
      <c r="P507" s="62"/>
      <c r="Q507" s="169"/>
      <c r="R507" s="89"/>
      <c r="S507" s="97"/>
      <c r="T507" s="53"/>
      <c r="U507" s="89"/>
      <c r="V507" s="98"/>
      <c r="W507" s="107"/>
      <c r="X507" s="81" t="str">
        <f>IFERROR(VLOOKUP(I507,Lists!A$4:B$11,2,FALSE),"")</f>
        <v/>
      </c>
      <c r="Y507" s="81" t="str">
        <f>IFERROR(VLOOKUP(#REF!,Lists!A$12:B$45,2,FALSE),"")</f>
        <v/>
      </c>
      <c r="Z507" s="85" t="str">
        <f t="shared" si="100"/>
        <v/>
      </c>
      <c r="AA507" s="95" t="str">
        <f t="shared" si="101"/>
        <v/>
      </c>
      <c r="AB507" s="95" t="str">
        <f>IF(L507&lt;&gt;0,IF(R507="Yes",IF(#REF!="","P",""),""),"")</f>
        <v/>
      </c>
      <c r="AC507" s="95" t="str">
        <f t="shared" si="102"/>
        <v/>
      </c>
      <c r="AD507" s="95" t="str">
        <f t="shared" si="103"/>
        <v/>
      </c>
      <c r="AE507" s="95" t="str">
        <f t="shared" si="104"/>
        <v/>
      </c>
      <c r="BN507" s="69" t="str">
        <f t="shared" si="105"/>
        <v/>
      </c>
      <c r="BO507" s="69" t="str">
        <f t="shared" si="106"/>
        <v/>
      </c>
      <c r="BP507" s="69" t="str">
        <f t="shared" si="107"/>
        <v/>
      </c>
      <c r="BQ507" s="69" t="str">
        <f t="shared" si="108"/>
        <v/>
      </c>
      <c r="BT507" s="69" t="str">
        <f t="shared" si="109"/>
        <v/>
      </c>
      <c r="CX507" s="39" t="str">
        <f t="shared" si="112"/>
        <v/>
      </c>
    </row>
    <row r="508" spans="1:102" ht="20.100000000000001" customHeight="1" x14ac:dyDescent="0.25">
      <c r="A508" s="85">
        <f>ROW()</f>
        <v>508</v>
      </c>
      <c r="B508" s="129" t="str">
        <f t="shared" si="110"/>
        <v/>
      </c>
      <c r="C508" s="129" t="str">
        <f t="shared" si="99"/>
        <v/>
      </c>
      <c r="D508" s="129" t="str">
        <f>IF(C508="","",COUNTIFS(C$11:C508,"&gt;0"))</f>
        <v/>
      </c>
      <c r="E508" s="53"/>
      <c r="F508" s="54"/>
      <c r="G508" s="54"/>
      <c r="H508" s="53"/>
      <c r="I508" s="168"/>
      <c r="J508" s="64"/>
      <c r="K508" s="261"/>
      <c r="L508" s="259">
        <v>0</v>
      </c>
      <c r="M508" s="171" t="str">
        <f>IFERROR(VLOOKUP(J508,Lists!J$4:K$725,2,FALSE),"")</f>
        <v/>
      </c>
      <c r="N508" s="66" t="str">
        <f>IFERROR(VLOOKUP(J508,Lists!J$4:L$725,3,FALSE),"")</f>
        <v/>
      </c>
      <c r="O508" s="67" t="str">
        <f t="shared" si="111"/>
        <v/>
      </c>
      <c r="P508" s="62"/>
      <c r="Q508" s="169"/>
      <c r="R508" s="89"/>
      <c r="S508" s="97"/>
      <c r="T508" s="53"/>
      <c r="U508" s="89"/>
      <c r="V508" s="98"/>
      <c r="W508" s="107"/>
      <c r="X508" s="81" t="str">
        <f>IFERROR(VLOOKUP(I508,Lists!A$4:B$11,2,FALSE),"")</f>
        <v/>
      </c>
      <c r="Y508" s="81" t="str">
        <f>IFERROR(VLOOKUP(#REF!,Lists!A$12:B$45,2,FALSE),"")</f>
        <v/>
      </c>
      <c r="Z508" s="85" t="str">
        <f t="shared" si="100"/>
        <v/>
      </c>
      <c r="AA508" s="95" t="str">
        <f t="shared" si="101"/>
        <v/>
      </c>
      <c r="AB508" s="95" t="str">
        <f>IF(L508&lt;&gt;0,IF(R508="Yes",IF(#REF!="","P",""),""),"")</f>
        <v/>
      </c>
      <c r="AC508" s="95" t="str">
        <f t="shared" si="102"/>
        <v/>
      </c>
      <c r="AD508" s="95" t="str">
        <f t="shared" si="103"/>
        <v/>
      </c>
      <c r="AE508" s="95" t="str">
        <f t="shared" si="104"/>
        <v/>
      </c>
      <c r="BN508" s="69" t="str">
        <f t="shared" si="105"/>
        <v/>
      </c>
      <c r="BO508" s="69" t="str">
        <f t="shared" si="106"/>
        <v/>
      </c>
      <c r="BP508" s="69" t="str">
        <f t="shared" si="107"/>
        <v/>
      </c>
      <c r="BQ508" s="69" t="str">
        <f t="shared" si="108"/>
        <v/>
      </c>
      <c r="BT508" s="69" t="str">
        <f t="shared" si="109"/>
        <v/>
      </c>
      <c r="CX508" s="39" t="str">
        <f t="shared" si="112"/>
        <v/>
      </c>
    </row>
    <row r="509" spans="1:102" ht="20.100000000000001" customHeight="1" x14ac:dyDescent="0.25">
      <c r="A509" s="85">
        <f>ROW()</f>
        <v>509</v>
      </c>
      <c r="B509" s="129" t="str">
        <f t="shared" si="110"/>
        <v/>
      </c>
      <c r="C509" s="129" t="str">
        <f t="shared" si="99"/>
        <v/>
      </c>
      <c r="D509" s="129" t="str">
        <f>IF(C509="","",COUNTIFS(C$11:C509,"&gt;0"))</f>
        <v/>
      </c>
      <c r="E509" s="53"/>
      <c r="F509" s="54"/>
      <c r="G509" s="54"/>
      <c r="H509" s="53"/>
      <c r="I509" s="168"/>
      <c r="J509" s="64"/>
      <c r="K509" s="261"/>
      <c r="L509" s="259">
        <v>0</v>
      </c>
      <c r="M509" s="171" t="str">
        <f>IFERROR(VLOOKUP(J509,Lists!J$4:K$725,2,FALSE),"")</f>
        <v/>
      </c>
      <c r="N509" s="66" t="str">
        <f>IFERROR(VLOOKUP(J509,Lists!J$4:L$725,3,FALSE),"")</f>
        <v/>
      </c>
      <c r="O509" s="67" t="str">
        <f t="shared" si="111"/>
        <v/>
      </c>
      <c r="P509" s="62"/>
      <c r="Q509" s="169"/>
      <c r="R509" s="89"/>
      <c r="S509" s="97"/>
      <c r="T509" s="53"/>
      <c r="U509" s="89"/>
      <c r="V509" s="98"/>
      <c r="W509" s="107"/>
      <c r="X509" s="81" t="str">
        <f>IFERROR(VLOOKUP(I509,Lists!A$4:B$11,2,FALSE),"")</f>
        <v/>
      </c>
      <c r="Y509" s="81" t="str">
        <f>IFERROR(VLOOKUP(#REF!,Lists!A$12:B$45,2,FALSE),"")</f>
        <v/>
      </c>
      <c r="Z509" s="85" t="str">
        <f t="shared" si="100"/>
        <v/>
      </c>
      <c r="AA509" s="95" t="str">
        <f t="shared" si="101"/>
        <v/>
      </c>
      <c r="AB509" s="95" t="str">
        <f>IF(L509&lt;&gt;0,IF(R509="Yes",IF(#REF!="","P",""),""),"")</f>
        <v/>
      </c>
      <c r="AC509" s="95" t="str">
        <f t="shared" si="102"/>
        <v/>
      </c>
      <c r="AD509" s="95" t="str">
        <f t="shared" si="103"/>
        <v/>
      </c>
      <c r="AE509" s="95" t="str">
        <f t="shared" si="104"/>
        <v/>
      </c>
      <c r="BN509" s="69" t="str">
        <f t="shared" si="105"/>
        <v/>
      </c>
      <c r="BO509" s="69" t="str">
        <f t="shared" si="106"/>
        <v/>
      </c>
      <c r="BP509" s="69" t="str">
        <f t="shared" si="107"/>
        <v/>
      </c>
      <c r="BQ509" s="69" t="str">
        <f t="shared" si="108"/>
        <v/>
      </c>
      <c r="BT509" s="69" t="str">
        <f t="shared" si="109"/>
        <v/>
      </c>
      <c r="CX509" s="39" t="str">
        <f t="shared" si="112"/>
        <v/>
      </c>
    </row>
    <row r="510" spans="1:102" ht="20.100000000000001" customHeight="1" thickBot="1" x14ac:dyDescent="0.3">
      <c r="A510" s="85">
        <f>ROW()</f>
        <v>510</v>
      </c>
      <c r="B510" s="129" t="str">
        <f t="shared" si="110"/>
        <v/>
      </c>
      <c r="C510" s="129" t="str">
        <f t="shared" si="99"/>
        <v/>
      </c>
      <c r="D510" s="129" t="str">
        <f>IF(C510="","",COUNTIFS(C$11:C510,"&gt;0"))</f>
        <v/>
      </c>
      <c r="E510" s="53"/>
      <c r="F510" s="56"/>
      <c r="G510" s="56"/>
      <c r="H510" s="55"/>
      <c r="I510" s="168"/>
      <c r="J510" s="64"/>
      <c r="K510" s="261"/>
      <c r="L510" s="260">
        <v>0</v>
      </c>
      <c r="M510" s="171" t="str">
        <f>IFERROR(VLOOKUP(J510,Lists!J$4:K$725,2,FALSE),"")</f>
        <v/>
      </c>
      <c r="N510" s="66" t="str">
        <f>IFERROR(VLOOKUP(J510,Lists!J$4:L$725,3,FALSE),"")</f>
        <v/>
      </c>
      <c r="O510" s="68" t="str">
        <f>IF(L510&gt;0,L510*M510,"")</f>
        <v/>
      </c>
      <c r="P510" s="63"/>
      <c r="Q510" s="169"/>
      <c r="R510" s="90"/>
      <c r="S510" s="97"/>
      <c r="T510" s="53"/>
      <c r="U510" s="89"/>
      <c r="V510" s="99"/>
      <c r="W510" s="107"/>
      <c r="X510" s="81" t="str">
        <f>IFERROR(VLOOKUP(I510,Lists!A$4:B$11,2,FALSE),"")</f>
        <v/>
      </c>
      <c r="Y510" s="81" t="str">
        <f>IFERROR(VLOOKUP(#REF!,Lists!A$12:B$45,2,FALSE),"")</f>
        <v/>
      </c>
      <c r="Z510" s="85" t="str">
        <f t="shared" si="100"/>
        <v/>
      </c>
      <c r="AA510" s="95" t="str">
        <f t="shared" si="101"/>
        <v/>
      </c>
      <c r="AB510" s="95" t="str">
        <f>IF(L510&lt;&gt;0,IF(R510="Yes",IF(#REF!="","P",""),""),"")</f>
        <v/>
      </c>
      <c r="AC510" s="95" t="str">
        <f t="shared" si="102"/>
        <v/>
      </c>
      <c r="AD510" s="95" t="str">
        <f t="shared" si="103"/>
        <v/>
      </c>
      <c r="AE510" s="95" t="str">
        <f t="shared" si="104"/>
        <v/>
      </c>
      <c r="BN510" s="69" t="str">
        <f t="shared" si="105"/>
        <v/>
      </c>
      <c r="BO510" s="69" t="str">
        <f t="shared" si="106"/>
        <v/>
      </c>
      <c r="BP510" s="69" t="str">
        <f t="shared" si="107"/>
        <v/>
      </c>
      <c r="BQ510" s="69" t="str">
        <f t="shared" si="108"/>
        <v/>
      </c>
      <c r="BT510" s="69" t="str">
        <f t="shared" si="109"/>
        <v/>
      </c>
      <c r="CX510" s="39" t="str">
        <f t="shared" si="112"/>
        <v/>
      </c>
    </row>
    <row r="511" spans="1:102" x14ac:dyDescent="0.25">
      <c r="B511" s="121"/>
      <c r="C511" s="121"/>
      <c r="D511" s="121"/>
      <c r="E511" s="41"/>
      <c r="F511" s="42"/>
      <c r="G511" s="42"/>
      <c r="H511" s="41"/>
      <c r="I511" s="41"/>
      <c r="J511" s="45"/>
      <c r="K511" s="45"/>
      <c r="L511" s="42"/>
      <c r="M511" s="58"/>
      <c r="N511" s="43"/>
      <c r="O511" s="60"/>
      <c r="P511" s="258"/>
      <c r="Q511" s="44"/>
      <c r="R511" s="44"/>
      <c r="S511" s="44"/>
      <c r="T511" s="44"/>
      <c r="U511" s="44"/>
      <c r="V511" s="57"/>
      <c r="W511" s="85"/>
      <c r="X511" s="71"/>
      <c r="Y511" s="69"/>
      <c r="Z511" s="85"/>
      <c r="AB511" s="94"/>
    </row>
  </sheetData>
  <mergeCells count="11">
    <mergeCell ref="E9:H9"/>
    <mergeCell ref="X9:AE9"/>
    <mergeCell ref="R9:U9"/>
    <mergeCell ref="J2:P2"/>
    <mergeCell ref="J3:P3"/>
    <mergeCell ref="J4:K5"/>
    <mergeCell ref="J6:K7"/>
    <mergeCell ref="L6:M7"/>
    <mergeCell ref="N6:N7"/>
    <mergeCell ref="O6:P7"/>
    <mergeCell ref="L4:P5"/>
  </mergeCells>
  <conditionalFormatting sqref="E11:I510">
    <cfRule type="expression" dxfId="6" priority="16" stopIfTrue="1">
      <formula>BN11="P"</formula>
    </cfRule>
  </conditionalFormatting>
  <conditionalFormatting sqref="K11:K510">
    <cfRule type="expression" dxfId="5" priority="1">
      <formula>AND($E11&lt;&gt;"",$K11="")</formula>
    </cfRule>
  </conditionalFormatting>
  <conditionalFormatting sqref="L11:L510">
    <cfRule type="expression" dxfId="4" priority="4" stopIfTrue="1">
      <formula>BT11="P"</formula>
    </cfRule>
    <cfRule type="expression" dxfId="3" priority="121" stopIfTrue="1">
      <formula>IF(#REF!&gt;0,#REF!="-",)</formula>
    </cfRule>
  </conditionalFormatting>
  <conditionalFormatting sqref="S11:S510">
    <cfRule type="expression" dxfId="2" priority="9" stopIfTrue="1">
      <formula>AC11="P"</formula>
    </cfRule>
  </conditionalFormatting>
  <conditionalFormatting sqref="T11:T510">
    <cfRule type="expression" dxfId="1" priority="7" stopIfTrue="1">
      <formula>AE11="P"</formula>
    </cfRule>
  </conditionalFormatting>
  <conditionalFormatting sqref="U11:U510">
    <cfRule type="expression" dxfId="0" priority="5" stopIfTrue="1">
      <formula>AD11="P"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O11:O510" xr:uid="{00000000-0002-0000-0000-000000000000}"/>
    <dataValidation allowBlank="1" showInputMessage="1" showErrorMessage="1" error="Current Month Units must be between -5 and 15" sqref="L11:L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N11:N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M11:M510" xr:uid="{00000000-0002-0000-0000-000003000000}"/>
    <dataValidation type="list" allowBlank="1" showInputMessage="1" showErrorMessage="1" sqref="J11:J510" xr:uid="{00000000-0002-0000-0000-000006000000}">
      <formula1>INDIRECT($X11)</formula1>
    </dataValidation>
    <dataValidation type="date" showInputMessage="1" showErrorMessage="1" errorTitle="date enrolled" error="Date enrolled must be between 1/1/2004 and the current date." sqref="O511:U511" xr:uid="{00000000-0002-0000-0000-000004000000}">
      <formula1>37987</formula1>
      <formula2>TODAY()</formula2>
    </dataValidation>
  </dataValidations>
  <hyperlinks>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L10" location="Directions!B28" display="Units" xr:uid="{F8652DD9-8C6A-409D-9FC8-103F3A2BBD09}"/>
    <hyperlink ref="M10" location="Directions!B29" display="Billing Rate" xr:uid="{4E32E65D-039D-47ED-ABD7-C337310DA6B7}"/>
    <hyperlink ref="N10" location="Directions!B30" display="Billing Unit" xr:uid="{C1B3CD59-F440-406B-92C7-3B51D9BEF765}"/>
    <hyperlink ref="O10" location="Directions!B31" display="Billable Amount" xr:uid="{48F87598-3029-4FBB-80E4-ABF9D93CA40E}"/>
    <hyperlink ref="P10" location="Directions!B32" display="Activity Date" xr:uid="{75105842-BC00-4469-9F19-24D0D742DBB1}"/>
    <hyperlink ref="Q10" location="Directions!B37" display="Meeting Type" xr:uid="{AB18A4BE-7B6D-4A9D-8B5F-E85AF3ADE975}"/>
    <hyperlink ref="R10" location="Directions!B49" display="Last Instance of Service?" xr:uid="{CAF7C124-8DF9-482F-9943-72458D1C58EE}"/>
    <hyperlink ref="S10" location="Directions!B50" display="Service Completion Status" xr:uid="{5BA8956E-016A-4935-81E6-E50C429381AB}"/>
    <hyperlink ref="T10" location="Directions!B51" display="Service Never Began Reason" xr:uid="{86500753-BE67-4F27-B9BF-85F6C251060C}"/>
    <hyperlink ref="U10" location="Directions!B52" display="Service Progress" xr:uid="{C5BB6AB4-9A61-4800-A686-963FCFCB81A6}"/>
    <hyperlink ref="V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L9:P9" location="Directions!A26" display="Billing Info" xr:uid="{64BFF88D-6F74-4EDA-8844-B31FEA29670B}"/>
    <hyperlink ref="Q9" location="Directions!A34" display="Non F2F Mtg Type" xr:uid="{2553F7CC-56FE-4DBA-8349-A655CFF1A118}"/>
    <hyperlink ref="R9:U9" location="Directions!A45" display="Service Completion Info" xr:uid="{20B9A7BC-AEDF-4807-8877-1DC0D738C27F}"/>
    <hyperlink ref="V9" location="Directions!A54" display="Comment" xr:uid="{47B95152-3D24-4E01-92E4-70397433278F}"/>
    <hyperlink ref="K10" location="Directions!A23" display="Therapist" xr:uid="{565520B3-5844-499E-8509-643142DC4931}"/>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R11:R510</xm:sqref>
        </x14:dataValidation>
        <x14:dataValidation type="list" allowBlank="1" showInputMessage="1" showErrorMessage="1" xr:uid="{6DD98867-FD47-418E-BFE4-780D73C798A2}">
          <x14:formula1>
            <xm:f>Lists!$D$4:$D$6</xm:f>
          </x14:formula1>
          <xm:sqref>Q11:Q510</xm:sqref>
        </x14:dataValidation>
        <x14:dataValidation type="list" allowBlank="1" showInputMessage="1" showErrorMessage="1" xr:uid="{73AB8678-E2B8-4359-A686-41A1E5682139}">
          <x14:formula1>
            <xm:f>Lists!$D$51:$D$59</xm:f>
          </x14:formula1>
          <xm:sqref>T11:T510</xm:sqref>
        </x14:dataValidation>
        <x14:dataValidation type="list" allowBlank="1" showInputMessage="1" showErrorMessage="1" xr:uid="{91345201-AF91-4E22-B051-5159A76B1377}">
          <x14:formula1>
            <xm:f>Lists!$D$63:$D$66</xm:f>
          </x14:formula1>
          <xm:sqref>U11:U510</xm:sqref>
        </x14:dataValidation>
        <x14:dataValidation type="list" allowBlank="1" showInputMessage="1" showErrorMessage="1" xr:uid="{96D25924-D75D-4496-A32C-664DF1C2E4B9}">
          <x14:formula1>
            <xm:f>Lists!$D$13:$D$48</xm:f>
          </x14:formula1>
          <xm:sqref>E11:E510</xm:sqref>
        </x14:dataValidation>
        <x14:dataValidation type="list" allowBlank="1" showInputMessage="1" showErrorMessage="1" xr:uid="{2C2F9B66-7B60-4096-8C0F-9DE41F119483}">
          <x14:formula1>
            <xm:f>Lists!$D$69:$D$80</xm:f>
          </x14:formula1>
          <xm:sqref>S11:S510</xm:sqref>
        </x14:dataValidation>
        <x14:dataValidation type="list" allowBlank="1" showInputMessage="1" showErrorMessage="1" xr:uid="{F4BC7AC4-261D-4D9D-AC91-1DB2025DA436}">
          <x14:formula1>
            <xm:f>Lists!$S$4:$S$233</xm:f>
          </x14:formula1>
          <xm:sqref>L4:P5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7"/>
  <sheetViews>
    <sheetView topLeftCell="A22" workbookViewId="0">
      <selection activeCell="A23" sqref="A23"/>
    </sheetView>
  </sheetViews>
  <sheetFormatPr defaultColWidth="9.28515625" defaultRowHeight="15" x14ac:dyDescent="0.25"/>
  <cols>
    <col min="2" max="2" width="21" style="180" customWidth="1"/>
    <col min="3" max="13" width="10.7109375" customWidth="1"/>
  </cols>
  <sheetData>
    <row r="1" spans="1:14" ht="21.75" thickBot="1" x14ac:dyDescent="0.4">
      <c r="A1" s="397" t="s">
        <v>96</v>
      </c>
      <c r="B1" s="398"/>
      <c r="C1" s="398"/>
      <c r="D1" s="398"/>
      <c r="E1" s="398"/>
      <c r="F1" s="398"/>
      <c r="G1" s="398"/>
      <c r="H1" s="398"/>
      <c r="I1" s="398"/>
      <c r="J1" s="398"/>
      <c r="K1" s="398"/>
      <c r="L1" s="398"/>
      <c r="M1" s="399"/>
    </row>
    <row r="2" spans="1:14" ht="9.75" customHeight="1" thickBot="1" x14ac:dyDescent="0.4">
      <c r="A2" s="112"/>
      <c r="B2" s="197"/>
      <c r="C2" s="172"/>
      <c r="D2" s="172"/>
      <c r="E2" s="172"/>
      <c r="F2" s="172"/>
      <c r="G2" s="172"/>
      <c r="H2" s="172"/>
      <c r="I2" s="172"/>
      <c r="J2" s="172"/>
      <c r="K2" s="172"/>
      <c r="L2" s="172"/>
      <c r="M2" s="172"/>
    </row>
    <row r="3" spans="1:14" ht="19.5" thickBot="1" x14ac:dyDescent="0.35">
      <c r="A3" s="400" t="s">
        <v>441</v>
      </c>
      <c r="B3" s="401"/>
      <c r="C3" s="401"/>
      <c r="D3" s="401"/>
      <c r="E3" s="401"/>
      <c r="F3" s="401"/>
      <c r="G3" s="401"/>
      <c r="H3" s="401"/>
      <c r="I3" s="401"/>
      <c r="J3" s="401"/>
      <c r="K3" s="401"/>
      <c r="L3" s="401"/>
      <c r="M3" s="402"/>
    </row>
    <row r="4" spans="1:14" ht="19.5" thickBot="1" x14ac:dyDescent="0.35">
      <c r="A4" s="175" t="s">
        <v>369</v>
      </c>
      <c r="B4" s="198" t="s">
        <v>9</v>
      </c>
      <c r="C4" s="384" t="s">
        <v>245</v>
      </c>
      <c r="D4" s="384"/>
      <c r="E4" s="384"/>
      <c r="F4" s="384"/>
      <c r="G4" s="384"/>
      <c r="H4" s="384"/>
      <c r="I4" s="384"/>
      <c r="J4" s="384"/>
      <c r="K4" s="384"/>
      <c r="L4" s="384"/>
      <c r="M4" s="385"/>
    </row>
    <row r="5" spans="1:14" ht="32.25" customHeight="1" x14ac:dyDescent="0.25">
      <c r="A5" s="173">
        <v>1</v>
      </c>
      <c r="B5" s="199" t="s">
        <v>415</v>
      </c>
      <c r="C5" s="422" t="s">
        <v>141</v>
      </c>
      <c r="D5" s="423"/>
      <c r="E5" s="423"/>
      <c r="F5" s="423"/>
      <c r="G5" s="423"/>
      <c r="H5" s="423"/>
      <c r="I5" s="423"/>
      <c r="J5" s="423"/>
      <c r="K5" s="423"/>
      <c r="L5" s="423"/>
      <c r="M5" s="424"/>
    </row>
    <row r="6" spans="1:14" ht="42.75" customHeight="1" x14ac:dyDescent="0.25">
      <c r="A6" s="174">
        <v>2</v>
      </c>
      <c r="B6" s="200" t="s">
        <v>0</v>
      </c>
      <c r="C6" s="412" t="s">
        <v>160</v>
      </c>
      <c r="D6" s="413"/>
      <c r="E6" s="413"/>
      <c r="F6" s="413"/>
      <c r="G6" s="413"/>
      <c r="H6" s="413"/>
      <c r="I6" s="413"/>
      <c r="J6" s="413"/>
      <c r="K6" s="413"/>
      <c r="L6" s="413"/>
      <c r="M6" s="414"/>
    </row>
    <row r="7" spans="1:14" ht="42.75" customHeight="1" x14ac:dyDescent="0.25">
      <c r="A7" s="174">
        <v>3</v>
      </c>
      <c r="B7" s="208" t="s">
        <v>444</v>
      </c>
      <c r="C7" s="412" t="s">
        <v>97</v>
      </c>
      <c r="D7" s="413"/>
      <c r="E7" s="413"/>
      <c r="F7" s="413"/>
      <c r="G7" s="413"/>
      <c r="H7" s="413"/>
      <c r="I7" s="413"/>
      <c r="J7" s="413"/>
      <c r="K7" s="413"/>
      <c r="L7" s="413"/>
      <c r="M7" s="414"/>
    </row>
    <row r="8" spans="1:14" ht="42" customHeight="1" x14ac:dyDescent="0.25">
      <c r="A8" s="174">
        <v>4</v>
      </c>
      <c r="B8" s="201" t="s">
        <v>413</v>
      </c>
      <c r="C8" s="412" t="s">
        <v>445</v>
      </c>
      <c r="D8" s="413"/>
      <c r="E8" s="413"/>
      <c r="F8" s="413"/>
      <c r="G8" s="413"/>
      <c r="H8" s="413"/>
      <c r="I8" s="413"/>
      <c r="J8" s="413"/>
      <c r="K8" s="413"/>
      <c r="L8" s="413"/>
      <c r="M8" s="414"/>
    </row>
    <row r="9" spans="1:14" ht="46.5" customHeight="1" thickBot="1" x14ac:dyDescent="0.3">
      <c r="A9" s="177">
        <v>5</v>
      </c>
      <c r="B9" s="202" t="s">
        <v>414</v>
      </c>
      <c r="C9" s="415" t="s">
        <v>446</v>
      </c>
      <c r="D9" s="416"/>
      <c r="E9" s="416"/>
      <c r="F9" s="416"/>
      <c r="G9" s="416"/>
      <c r="H9" s="416"/>
      <c r="I9" s="416"/>
      <c r="J9" s="416"/>
      <c r="K9" s="416"/>
      <c r="L9" s="416"/>
      <c r="M9" s="417"/>
    </row>
    <row r="10" spans="1:14" ht="9.75" customHeight="1" thickBot="1" x14ac:dyDescent="0.35">
      <c r="A10" s="178"/>
      <c r="B10" s="203"/>
      <c r="C10" s="179"/>
      <c r="D10" s="179"/>
      <c r="E10" s="179"/>
      <c r="F10" s="179"/>
      <c r="G10" s="179"/>
      <c r="H10" s="179"/>
      <c r="I10" s="179"/>
      <c r="J10" s="179"/>
      <c r="K10" s="179"/>
      <c r="L10" s="179"/>
      <c r="M10" s="179"/>
      <c r="N10" s="180"/>
    </row>
    <row r="11" spans="1:14" ht="19.5" thickBot="1" x14ac:dyDescent="0.3">
      <c r="A11" s="380" t="s">
        <v>438</v>
      </c>
      <c r="B11" s="381"/>
      <c r="C11" s="381"/>
      <c r="D11" s="381"/>
      <c r="E11" s="381"/>
      <c r="F11" s="381"/>
      <c r="G11" s="381"/>
      <c r="H11" s="381"/>
      <c r="I11" s="381"/>
      <c r="J11" s="381"/>
      <c r="K11" s="381"/>
      <c r="L11" s="381"/>
      <c r="M11" s="382"/>
    </row>
    <row r="12" spans="1:14" ht="19.5" thickBot="1" x14ac:dyDescent="0.35">
      <c r="A12" s="176" t="s">
        <v>369</v>
      </c>
      <c r="B12" s="204" t="s">
        <v>416</v>
      </c>
      <c r="C12" s="383" t="s">
        <v>245</v>
      </c>
      <c r="D12" s="384"/>
      <c r="E12" s="384"/>
      <c r="F12" s="384"/>
      <c r="G12" s="384"/>
      <c r="H12" s="384"/>
      <c r="I12" s="384"/>
      <c r="J12" s="384"/>
      <c r="K12" s="384"/>
      <c r="L12" s="384"/>
      <c r="M12" s="385"/>
    </row>
    <row r="13" spans="1:14" ht="15.75" customHeight="1" x14ac:dyDescent="0.25">
      <c r="A13" s="409" t="s">
        <v>442</v>
      </c>
      <c r="B13" s="410"/>
      <c r="C13" s="410"/>
      <c r="D13" s="410"/>
      <c r="E13" s="410"/>
      <c r="F13" s="410"/>
      <c r="G13" s="410"/>
      <c r="H13" s="410"/>
      <c r="I13" s="410"/>
      <c r="J13" s="410"/>
      <c r="K13" s="410"/>
      <c r="L13" s="410"/>
      <c r="M13" s="411"/>
    </row>
    <row r="14" spans="1:14" ht="18.75" x14ac:dyDescent="0.25">
      <c r="A14" s="181">
        <v>1</v>
      </c>
      <c r="B14" s="205" t="s">
        <v>5</v>
      </c>
      <c r="C14" s="418" t="s">
        <v>418</v>
      </c>
      <c r="D14" s="418"/>
      <c r="E14" s="418"/>
      <c r="F14" s="418"/>
      <c r="G14" s="418"/>
      <c r="H14" s="418"/>
      <c r="I14" s="418"/>
      <c r="J14" s="418"/>
      <c r="K14" s="418"/>
      <c r="L14" s="418"/>
      <c r="M14" s="418"/>
    </row>
    <row r="15" spans="1:14" ht="19.5" customHeight="1" x14ac:dyDescent="0.25">
      <c r="A15" s="174">
        <v>2</v>
      </c>
      <c r="B15" s="206" t="s">
        <v>6</v>
      </c>
      <c r="C15" s="425" t="s">
        <v>419</v>
      </c>
      <c r="D15" s="425"/>
      <c r="E15" s="425"/>
      <c r="F15" s="425"/>
      <c r="G15" s="425"/>
      <c r="H15" s="425"/>
      <c r="I15" s="425"/>
      <c r="J15" s="425"/>
      <c r="K15" s="425"/>
      <c r="L15" s="425"/>
      <c r="M15" s="425"/>
    </row>
    <row r="16" spans="1:14" ht="18.75" x14ac:dyDescent="0.25">
      <c r="A16" s="174">
        <v>3</v>
      </c>
      <c r="B16" s="206" t="s">
        <v>7</v>
      </c>
      <c r="C16" s="425" t="s">
        <v>417</v>
      </c>
      <c r="D16" s="425"/>
      <c r="E16" s="425"/>
      <c r="F16" s="425"/>
      <c r="G16" s="425"/>
      <c r="H16" s="425"/>
      <c r="I16" s="425"/>
      <c r="J16" s="425"/>
      <c r="K16" s="425"/>
      <c r="L16" s="425"/>
      <c r="M16" s="425"/>
    </row>
    <row r="17" spans="1:13" ht="19.5" customHeight="1" thickBot="1" x14ac:dyDescent="0.3">
      <c r="A17" s="174">
        <v>4</v>
      </c>
      <c r="B17" s="206" t="s">
        <v>143</v>
      </c>
      <c r="C17" s="425" t="s">
        <v>420</v>
      </c>
      <c r="D17" s="425"/>
      <c r="E17" s="425"/>
      <c r="F17" s="425"/>
      <c r="G17" s="425"/>
      <c r="H17" s="425"/>
      <c r="I17" s="425"/>
      <c r="J17" s="425"/>
      <c r="K17" s="425"/>
      <c r="L17" s="425"/>
      <c r="M17" s="425"/>
    </row>
    <row r="18" spans="1:13" ht="9.75" customHeight="1" thickBot="1" x14ac:dyDescent="0.35">
      <c r="A18" s="178"/>
      <c r="B18" s="203"/>
      <c r="C18" s="179"/>
      <c r="D18" s="179"/>
      <c r="E18" s="179"/>
      <c r="F18" s="179"/>
      <c r="G18" s="179"/>
      <c r="H18" s="179"/>
      <c r="I18" s="179"/>
      <c r="J18" s="179"/>
      <c r="K18" s="179"/>
      <c r="L18" s="179"/>
      <c r="M18" s="179"/>
    </row>
    <row r="19" spans="1:13" ht="19.5" thickBot="1" x14ac:dyDescent="0.3">
      <c r="A19" s="380" t="s">
        <v>439</v>
      </c>
      <c r="B19" s="381"/>
      <c r="C19" s="381"/>
      <c r="D19" s="381"/>
      <c r="E19" s="381"/>
      <c r="F19" s="381"/>
      <c r="G19" s="381"/>
      <c r="H19" s="381"/>
      <c r="I19" s="381"/>
      <c r="J19" s="381"/>
      <c r="K19" s="381"/>
      <c r="L19" s="381"/>
      <c r="M19" s="382"/>
    </row>
    <row r="20" spans="1:13" ht="19.5" thickBot="1" x14ac:dyDescent="0.35">
      <c r="A20" s="176" t="s">
        <v>369</v>
      </c>
      <c r="B20" s="204" t="s">
        <v>416</v>
      </c>
      <c r="C20" s="383" t="s">
        <v>245</v>
      </c>
      <c r="D20" s="384"/>
      <c r="E20" s="384"/>
      <c r="F20" s="384"/>
      <c r="G20" s="384"/>
      <c r="H20" s="384"/>
      <c r="I20" s="384"/>
      <c r="J20" s="384"/>
      <c r="K20" s="384"/>
      <c r="L20" s="384"/>
      <c r="M20" s="385"/>
    </row>
    <row r="21" spans="1:13" ht="18.75" x14ac:dyDescent="0.25">
      <c r="A21" s="174">
        <v>5</v>
      </c>
      <c r="B21" s="206" t="s">
        <v>9</v>
      </c>
      <c r="C21" s="419" t="s">
        <v>421</v>
      </c>
      <c r="D21" s="420"/>
      <c r="E21" s="420"/>
      <c r="F21" s="420"/>
      <c r="G21" s="420"/>
      <c r="H21" s="420"/>
      <c r="I21" s="420"/>
      <c r="J21" s="420"/>
      <c r="K21" s="420"/>
      <c r="L21" s="420"/>
      <c r="M21" s="421"/>
    </row>
    <row r="22" spans="1:13" ht="19.5" thickBot="1" x14ac:dyDescent="0.3">
      <c r="A22" s="174">
        <v>6</v>
      </c>
      <c r="B22" s="206" t="s">
        <v>270</v>
      </c>
      <c r="C22" s="419" t="s">
        <v>422</v>
      </c>
      <c r="D22" s="420"/>
      <c r="E22" s="420"/>
      <c r="F22" s="420"/>
      <c r="G22" s="420"/>
      <c r="H22" s="420"/>
      <c r="I22" s="420"/>
      <c r="J22" s="420"/>
      <c r="K22" s="420"/>
      <c r="L22" s="420"/>
      <c r="M22" s="421"/>
    </row>
    <row r="23" spans="1:13" ht="18.75" x14ac:dyDescent="0.25">
      <c r="A23" s="174">
        <v>7</v>
      </c>
      <c r="B23" s="206" t="s">
        <v>10</v>
      </c>
      <c r="C23" s="419" t="s">
        <v>423</v>
      </c>
      <c r="D23" s="420"/>
      <c r="E23" s="420"/>
      <c r="F23" s="420"/>
      <c r="G23" s="420"/>
      <c r="H23" s="420"/>
      <c r="I23" s="420"/>
      <c r="J23" s="420"/>
      <c r="K23" s="420"/>
      <c r="L23" s="420"/>
      <c r="M23" s="421"/>
    </row>
    <row r="24" spans="1:13" ht="19.5" thickBot="1" x14ac:dyDescent="0.3">
      <c r="A24" s="174">
        <v>8</v>
      </c>
      <c r="B24" s="206" t="s">
        <v>17</v>
      </c>
      <c r="C24" s="419" t="s">
        <v>523</v>
      </c>
      <c r="D24" s="420"/>
      <c r="E24" s="420"/>
      <c r="F24" s="420"/>
      <c r="G24" s="420"/>
      <c r="H24" s="420"/>
      <c r="I24" s="420"/>
      <c r="J24" s="420"/>
      <c r="K24" s="420"/>
      <c r="L24" s="420"/>
      <c r="M24" s="421"/>
    </row>
    <row r="25" spans="1:13" ht="9.75" customHeight="1" thickBot="1" x14ac:dyDescent="0.35">
      <c r="A25" s="178"/>
      <c r="B25" s="203"/>
      <c r="C25" s="179"/>
      <c r="D25" s="179"/>
      <c r="E25" s="179"/>
      <c r="F25" s="179"/>
      <c r="G25" s="179"/>
      <c r="H25" s="179"/>
      <c r="I25" s="179"/>
      <c r="J25" s="179"/>
      <c r="K25" s="179"/>
      <c r="L25" s="179"/>
      <c r="M25" s="179"/>
    </row>
    <row r="26" spans="1:13" ht="19.5" thickBot="1" x14ac:dyDescent="0.3">
      <c r="A26" s="380" t="s">
        <v>440</v>
      </c>
      <c r="B26" s="381"/>
      <c r="C26" s="381"/>
      <c r="D26" s="381"/>
      <c r="E26" s="381"/>
      <c r="F26" s="381"/>
      <c r="G26" s="381"/>
      <c r="H26" s="381"/>
      <c r="I26" s="381"/>
      <c r="J26" s="381"/>
      <c r="K26" s="381"/>
      <c r="L26" s="381"/>
      <c r="M26" s="382"/>
    </row>
    <row r="27" spans="1:13" ht="19.5" thickBot="1" x14ac:dyDescent="0.35">
      <c r="A27" s="176" t="s">
        <v>369</v>
      </c>
      <c r="B27" s="204" t="s">
        <v>416</v>
      </c>
      <c r="C27" s="383" t="s">
        <v>245</v>
      </c>
      <c r="D27" s="384"/>
      <c r="E27" s="384"/>
      <c r="F27" s="384"/>
      <c r="G27" s="384"/>
      <c r="H27" s="384"/>
      <c r="I27" s="384"/>
      <c r="J27" s="384"/>
      <c r="K27" s="384"/>
      <c r="L27" s="384"/>
      <c r="M27" s="385"/>
    </row>
    <row r="28" spans="1:13" ht="17.25" customHeight="1" x14ac:dyDescent="0.25">
      <c r="A28" s="174">
        <v>8</v>
      </c>
      <c r="B28" s="206" t="s">
        <v>1</v>
      </c>
      <c r="C28" s="425" t="s">
        <v>424</v>
      </c>
      <c r="D28" s="425"/>
      <c r="E28" s="425"/>
      <c r="F28" s="425"/>
      <c r="G28" s="425"/>
      <c r="H28" s="425"/>
      <c r="I28" s="425"/>
      <c r="J28" s="425"/>
      <c r="K28" s="425"/>
      <c r="L28" s="425"/>
      <c r="M28" s="425"/>
    </row>
    <row r="29" spans="1:13" ht="33.75" customHeight="1" x14ac:dyDescent="0.25">
      <c r="A29" s="174">
        <v>9</v>
      </c>
      <c r="B29" s="206" t="s">
        <v>11</v>
      </c>
      <c r="C29" s="403" t="s">
        <v>425</v>
      </c>
      <c r="D29" s="404"/>
      <c r="E29" s="404"/>
      <c r="F29" s="404"/>
      <c r="G29" s="404"/>
      <c r="H29" s="404"/>
      <c r="I29" s="404"/>
      <c r="J29" s="404"/>
      <c r="K29" s="404"/>
      <c r="L29" s="404"/>
      <c r="M29" s="405"/>
    </row>
    <row r="30" spans="1:13" ht="18.75" x14ac:dyDescent="0.25">
      <c r="A30" s="174">
        <v>10</v>
      </c>
      <c r="B30" s="206" t="s">
        <v>12</v>
      </c>
      <c r="C30" s="403" t="s">
        <v>426</v>
      </c>
      <c r="D30" s="404"/>
      <c r="E30" s="404"/>
      <c r="F30" s="404"/>
      <c r="G30" s="404"/>
      <c r="H30" s="404"/>
      <c r="I30" s="404"/>
      <c r="J30" s="404"/>
      <c r="K30" s="404"/>
      <c r="L30" s="404"/>
      <c r="M30" s="405"/>
    </row>
    <row r="31" spans="1:13" ht="18.75" x14ac:dyDescent="0.25">
      <c r="A31" s="174">
        <v>11</v>
      </c>
      <c r="B31" s="206" t="s">
        <v>13</v>
      </c>
      <c r="C31" s="403" t="s">
        <v>427</v>
      </c>
      <c r="D31" s="404"/>
      <c r="E31" s="404"/>
      <c r="F31" s="404"/>
      <c r="G31" s="404"/>
      <c r="H31" s="404"/>
      <c r="I31" s="404"/>
      <c r="J31" s="404"/>
      <c r="K31" s="404"/>
      <c r="L31" s="404"/>
      <c r="M31" s="405"/>
    </row>
    <row r="32" spans="1:13" ht="32.25" customHeight="1" thickBot="1" x14ac:dyDescent="0.3">
      <c r="A32" s="174">
        <v>12</v>
      </c>
      <c r="B32" s="206" t="s">
        <v>14</v>
      </c>
      <c r="C32" s="403" t="s">
        <v>428</v>
      </c>
      <c r="D32" s="404"/>
      <c r="E32" s="404"/>
      <c r="F32" s="404"/>
      <c r="G32" s="404"/>
      <c r="H32" s="404"/>
      <c r="I32" s="404"/>
      <c r="J32" s="404"/>
      <c r="K32" s="404"/>
      <c r="L32" s="404"/>
      <c r="M32" s="405"/>
    </row>
    <row r="33" spans="1:13" ht="9.75" customHeight="1" thickBot="1" x14ac:dyDescent="0.35">
      <c r="A33" s="178"/>
      <c r="B33" s="203"/>
      <c r="C33" s="179"/>
      <c r="D33" s="179"/>
      <c r="E33" s="179"/>
      <c r="F33" s="179"/>
      <c r="G33" s="179"/>
      <c r="H33" s="179"/>
      <c r="I33" s="179"/>
      <c r="J33" s="179"/>
      <c r="K33" s="179"/>
      <c r="L33" s="179"/>
      <c r="M33" s="179"/>
    </row>
    <row r="34" spans="1:13" ht="19.5" thickBot="1" x14ac:dyDescent="0.3">
      <c r="A34" s="406" t="s">
        <v>429</v>
      </c>
      <c r="B34" s="407"/>
      <c r="C34" s="407"/>
      <c r="D34" s="407"/>
      <c r="E34" s="407"/>
      <c r="F34" s="407"/>
      <c r="G34" s="407"/>
      <c r="H34" s="407"/>
      <c r="I34" s="407"/>
      <c r="J34" s="407"/>
      <c r="K34" s="407"/>
      <c r="L34" s="407"/>
      <c r="M34" s="408"/>
    </row>
    <row r="35" spans="1:13" ht="19.5" thickBot="1" x14ac:dyDescent="0.35">
      <c r="A35" s="176" t="s">
        <v>369</v>
      </c>
      <c r="B35" s="204" t="s">
        <v>416</v>
      </c>
      <c r="C35" s="383" t="s">
        <v>245</v>
      </c>
      <c r="D35" s="384"/>
      <c r="E35" s="384"/>
      <c r="F35" s="384"/>
      <c r="G35" s="384"/>
      <c r="H35" s="384"/>
      <c r="I35" s="384"/>
      <c r="J35" s="384"/>
      <c r="K35" s="384"/>
      <c r="L35" s="384"/>
      <c r="M35" s="385"/>
    </row>
    <row r="36" spans="1:13" ht="19.5" thickBot="1" x14ac:dyDescent="0.3">
      <c r="A36" s="182">
        <v>1</v>
      </c>
      <c r="B36" s="207" t="s">
        <v>406</v>
      </c>
      <c r="C36" s="395" t="s">
        <v>430</v>
      </c>
      <c r="D36" s="395"/>
      <c r="E36" s="395"/>
      <c r="F36" s="395"/>
      <c r="G36" s="395"/>
      <c r="H36" s="395"/>
      <c r="I36" s="395"/>
      <c r="J36" s="395"/>
      <c r="K36" s="395"/>
      <c r="L36" s="395"/>
      <c r="M36" s="396"/>
    </row>
    <row r="37" spans="1:13" ht="9.75" customHeight="1" thickBot="1" x14ac:dyDescent="0.35">
      <c r="A37" s="178"/>
      <c r="B37" s="203"/>
      <c r="C37" s="179"/>
      <c r="D37" s="179"/>
      <c r="E37" s="179"/>
      <c r="F37" s="179"/>
      <c r="G37" s="179"/>
      <c r="H37" s="179"/>
      <c r="I37" s="179"/>
      <c r="J37" s="179"/>
      <c r="K37" s="179"/>
      <c r="L37" s="179"/>
      <c r="M37" s="179"/>
    </row>
    <row r="38" spans="1:13" ht="9.75" customHeight="1" thickBot="1" x14ac:dyDescent="0.35">
      <c r="A38" s="178"/>
      <c r="B38" s="203"/>
      <c r="C38" s="179"/>
      <c r="D38" s="179"/>
      <c r="E38" s="179"/>
      <c r="F38" s="179"/>
      <c r="G38" s="179"/>
      <c r="H38" s="179"/>
      <c r="I38" s="179"/>
      <c r="J38" s="179"/>
      <c r="K38" s="179"/>
      <c r="L38" s="179"/>
      <c r="M38" s="179"/>
    </row>
    <row r="39" spans="1:13" ht="19.5" thickBot="1" x14ac:dyDescent="0.3">
      <c r="A39" s="388" t="s">
        <v>431</v>
      </c>
      <c r="B39" s="389"/>
      <c r="C39" s="389"/>
      <c r="D39" s="389"/>
      <c r="E39" s="389"/>
      <c r="F39" s="389"/>
      <c r="G39" s="389"/>
      <c r="H39" s="389"/>
      <c r="I39" s="389"/>
      <c r="J39" s="389"/>
      <c r="K39" s="389"/>
      <c r="L39" s="389"/>
      <c r="M39" s="390"/>
    </row>
    <row r="40" spans="1:13" ht="19.5" thickBot="1" x14ac:dyDescent="0.35">
      <c r="A40" s="176" t="s">
        <v>369</v>
      </c>
      <c r="B40" s="204" t="s">
        <v>416</v>
      </c>
      <c r="C40" s="383" t="s">
        <v>245</v>
      </c>
      <c r="D40" s="384"/>
      <c r="E40" s="384"/>
      <c r="F40" s="384"/>
      <c r="G40" s="384"/>
      <c r="H40" s="384"/>
      <c r="I40" s="384"/>
      <c r="J40" s="384"/>
      <c r="K40" s="384"/>
      <c r="L40" s="384"/>
      <c r="M40" s="385"/>
    </row>
    <row r="41" spans="1:13" ht="31.5" customHeight="1" x14ac:dyDescent="0.25">
      <c r="A41" s="392" t="s">
        <v>443</v>
      </c>
      <c r="B41" s="393"/>
      <c r="C41" s="393"/>
      <c r="D41" s="393"/>
      <c r="E41" s="393"/>
      <c r="F41" s="393"/>
      <c r="G41" s="393"/>
      <c r="H41" s="393"/>
      <c r="I41" s="393"/>
      <c r="J41" s="393"/>
      <c r="K41" s="393"/>
      <c r="L41" s="393"/>
      <c r="M41" s="394"/>
    </row>
    <row r="42" spans="1:13" ht="34.5" customHeight="1" x14ac:dyDescent="0.25">
      <c r="A42" s="181">
        <v>1</v>
      </c>
      <c r="B42" s="320" t="s">
        <v>457</v>
      </c>
      <c r="C42" s="391" t="s">
        <v>459</v>
      </c>
      <c r="D42" s="391"/>
      <c r="E42" s="391"/>
      <c r="F42" s="391"/>
      <c r="G42" s="391"/>
      <c r="H42" s="391"/>
      <c r="I42" s="391"/>
      <c r="J42" s="391"/>
      <c r="K42" s="391"/>
      <c r="L42" s="391"/>
      <c r="M42" s="391"/>
    </row>
    <row r="43" spans="1:13" ht="33.75" customHeight="1" x14ac:dyDescent="0.25">
      <c r="A43" s="174">
        <v>2</v>
      </c>
      <c r="B43" s="321" t="s">
        <v>227</v>
      </c>
      <c r="C43" s="379" t="s">
        <v>432</v>
      </c>
      <c r="D43" s="379"/>
      <c r="E43" s="379"/>
      <c r="F43" s="379"/>
      <c r="G43" s="379"/>
      <c r="H43" s="379"/>
      <c r="I43" s="379"/>
      <c r="J43" s="379"/>
      <c r="K43" s="379"/>
      <c r="L43" s="379"/>
      <c r="M43" s="379"/>
    </row>
    <row r="44" spans="1:13" ht="33.75" customHeight="1" x14ac:dyDescent="0.25">
      <c r="A44" s="174">
        <v>3</v>
      </c>
      <c r="B44" s="321" t="s">
        <v>229</v>
      </c>
      <c r="C44" s="379" t="s">
        <v>433</v>
      </c>
      <c r="D44" s="379"/>
      <c r="E44" s="379"/>
      <c r="F44" s="379"/>
      <c r="G44" s="379"/>
      <c r="H44" s="379"/>
      <c r="I44" s="379"/>
      <c r="J44" s="379"/>
      <c r="K44" s="379"/>
      <c r="L44" s="379"/>
      <c r="M44" s="379"/>
    </row>
    <row r="45" spans="1:13" ht="29.25" customHeight="1" thickBot="1" x14ac:dyDescent="0.3">
      <c r="A45" s="174">
        <v>4</v>
      </c>
      <c r="B45" s="321" t="s">
        <v>228</v>
      </c>
      <c r="C45" s="379" t="s">
        <v>434</v>
      </c>
      <c r="D45" s="379"/>
      <c r="E45" s="379"/>
      <c r="F45" s="379"/>
      <c r="G45" s="379"/>
      <c r="H45" s="379"/>
      <c r="I45" s="379"/>
      <c r="J45" s="379"/>
      <c r="K45" s="379"/>
      <c r="L45" s="379"/>
      <c r="M45" s="379"/>
    </row>
    <row r="46" spans="1:13" ht="9.75" customHeight="1" thickBot="1" x14ac:dyDescent="0.35">
      <c r="A46" s="178"/>
      <c r="B46" s="203"/>
      <c r="C46" s="179"/>
      <c r="D46" s="179"/>
      <c r="E46" s="179"/>
      <c r="F46" s="179"/>
      <c r="G46" s="179"/>
      <c r="H46" s="179"/>
      <c r="I46" s="179"/>
      <c r="J46" s="179"/>
      <c r="K46" s="179"/>
      <c r="L46" s="179"/>
      <c r="M46" s="179"/>
    </row>
    <row r="47" spans="1:13" ht="19.5" thickBot="1" x14ac:dyDescent="0.3">
      <c r="A47" s="380" t="s">
        <v>435</v>
      </c>
      <c r="B47" s="381"/>
      <c r="C47" s="381"/>
      <c r="D47" s="381"/>
      <c r="E47" s="381"/>
      <c r="F47" s="381"/>
      <c r="G47" s="381"/>
      <c r="H47" s="381"/>
      <c r="I47" s="381"/>
      <c r="J47" s="381"/>
      <c r="K47" s="381"/>
      <c r="L47" s="381"/>
      <c r="M47" s="382"/>
    </row>
    <row r="48" spans="1:13" ht="19.5" thickBot="1" x14ac:dyDescent="0.35">
      <c r="A48" s="176" t="s">
        <v>369</v>
      </c>
      <c r="B48" s="204" t="s">
        <v>416</v>
      </c>
      <c r="C48" s="383" t="s">
        <v>245</v>
      </c>
      <c r="D48" s="384"/>
      <c r="E48" s="384"/>
      <c r="F48" s="384"/>
      <c r="G48" s="384"/>
      <c r="H48" s="384"/>
      <c r="I48" s="384"/>
      <c r="J48" s="384"/>
      <c r="K48" s="384"/>
      <c r="L48" s="384"/>
      <c r="M48" s="385"/>
    </row>
    <row r="49" spans="1:13" ht="19.5" thickBot="1" x14ac:dyDescent="0.3">
      <c r="A49" s="183">
        <v>1</v>
      </c>
      <c r="B49" s="206" t="s">
        <v>18</v>
      </c>
      <c r="C49" s="386" t="s">
        <v>436</v>
      </c>
      <c r="D49" s="386"/>
      <c r="E49" s="386"/>
      <c r="F49" s="386"/>
      <c r="G49" s="386"/>
      <c r="H49" s="386"/>
      <c r="I49" s="386"/>
      <c r="J49" s="386"/>
      <c r="K49" s="386"/>
      <c r="L49" s="386"/>
      <c r="M49" s="387"/>
    </row>
    <row r="50" spans="1:13" x14ac:dyDescent="0.25">
      <c r="C50" s="38"/>
    </row>
    <row r="51" spans="1:13" x14ac:dyDescent="0.25">
      <c r="C51" s="38"/>
    </row>
    <row r="52" spans="1:13" x14ac:dyDescent="0.25">
      <c r="C52" s="38"/>
    </row>
    <row r="53" spans="1:13" x14ac:dyDescent="0.25">
      <c r="C53" s="38"/>
    </row>
    <row r="54" spans="1:13" x14ac:dyDescent="0.25">
      <c r="C54" s="38"/>
    </row>
    <row r="55" spans="1:13" x14ac:dyDescent="0.25">
      <c r="C55" s="38"/>
    </row>
    <row r="56" spans="1:13" x14ac:dyDescent="0.25">
      <c r="C56" s="38"/>
    </row>
    <row r="57" spans="1:13" x14ac:dyDescent="0.25">
      <c r="C57" s="38"/>
    </row>
  </sheetData>
  <mergeCells count="41">
    <mergeCell ref="C30:M30"/>
    <mergeCell ref="C31:M31"/>
    <mergeCell ref="C16:M16"/>
    <mergeCell ref="C15:M15"/>
    <mergeCell ref="C17:M17"/>
    <mergeCell ref="C23:M23"/>
    <mergeCell ref="C28:M28"/>
    <mergeCell ref="C14:M14"/>
    <mergeCell ref="C24:M24"/>
    <mergeCell ref="C29:M29"/>
    <mergeCell ref="C5:M5"/>
    <mergeCell ref="C6:M6"/>
    <mergeCell ref="C8:M8"/>
    <mergeCell ref="C21:M21"/>
    <mergeCell ref="C22:M22"/>
    <mergeCell ref="C35:M35"/>
    <mergeCell ref="C36:M36"/>
    <mergeCell ref="A1:M1"/>
    <mergeCell ref="A3:M3"/>
    <mergeCell ref="C4:M4"/>
    <mergeCell ref="C32:M32"/>
    <mergeCell ref="A34:M34"/>
    <mergeCell ref="A11:M11"/>
    <mergeCell ref="C12:M12"/>
    <mergeCell ref="A19:M19"/>
    <mergeCell ref="C20:M20"/>
    <mergeCell ref="A26:M26"/>
    <mergeCell ref="C27:M27"/>
    <mergeCell ref="A13:M13"/>
    <mergeCell ref="C7:M7"/>
    <mergeCell ref="C9:M9"/>
    <mergeCell ref="A39:M39"/>
    <mergeCell ref="C40:M40"/>
    <mergeCell ref="C42:M42"/>
    <mergeCell ref="C43:M43"/>
    <mergeCell ref="A41:M41"/>
    <mergeCell ref="C44:M44"/>
    <mergeCell ref="C45:M45"/>
    <mergeCell ref="A47:M47"/>
    <mergeCell ref="C48:M48"/>
    <mergeCell ref="C49:M49"/>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6:M26" location="Activity!L9" display="Billing Info Data Entry Points" xr:uid="{5770DC71-53F0-411D-B9AE-286DBCB6ABF7}"/>
    <hyperlink ref="A34:M34" location="Activity!Q9" display="Meeting Data Entry Points" xr:uid="{E9B1F04F-A4DD-4A6F-B8EF-10EA6360E715}"/>
    <hyperlink ref="A39:M39" location="Activity!U9" display="Service Completion Data Entry Points" xr:uid="{594FBF2F-4EF5-4C55-8A0D-F8FEFF30FBB7}"/>
    <hyperlink ref="A47:M47"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J10" display="Service" xr:uid="{A8935BBC-C62E-47F1-A019-55CCB67D9586}"/>
    <hyperlink ref="B28" location="Activity!L10" display="Units" xr:uid="{699A527F-C8AE-4D87-B022-9E21CFA00BF0}"/>
    <hyperlink ref="B29" location="Activity!M10" display="Billing Rate" xr:uid="{3E7B3B0A-DA8C-4BBF-995C-2F375D6C4162}"/>
    <hyperlink ref="B30" location="Activity!N10" display="Billing Unit" xr:uid="{D8B84C6A-9555-4722-8474-145C6B67BBA7}"/>
    <hyperlink ref="B31" location="Activity!O10" display="Billable Amount" xr:uid="{82ABE21A-7ECB-4CCE-8BAA-0E0F6F03ED24}"/>
    <hyperlink ref="B32" location="Activity!P10" display="Activity Date" xr:uid="{3162C991-54DA-4BC8-A056-93F1F32831B2}"/>
    <hyperlink ref="B36" location="Activity!Q10" display="Meeting Type" xr:uid="{B8A7AC44-C6E7-443D-AEC5-4584911D3A70}"/>
    <hyperlink ref="B42" location="Activity!R10" display="Youth Discharged?" xr:uid="{3D9DDB10-69A7-4C21-9082-8C2587223DC0}"/>
    <hyperlink ref="B43" location="Activity!S10" display="Service Completion Status" xr:uid="{5EEE27A1-56C2-48C4-9C42-C46B078FE365}"/>
    <hyperlink ref="B44" location="Activity!T10" display="Service Never Began Reason" xr:uid="{DE85A58F-E5BD-45EF-AFBD-80A37264E5A6}"/>
    <hyperlink ref="B45" location="Activity!T10" display="Service Progress" xr:uid="{4ABCDA6A-CFA5-4A2C-B3BE-412245CC03CA}"/>
    <hyperlink ref="B49" location="Activity!W10" display="Misc" xr:uid="{821F2712-C858-4C17-A5AE-C3F93B755E18}"/>
    <hyperlink ref="B6" location="Activity!L4" display="Provider" xr:uid="{453CC140-A9C2-42A0-985C-2EBCBFADCF3C}"/>
    <hyperlink ref="B7" location="Activity!E11" display="Data Entry" xr:uid="{B6CAA961-7B9D-4801-B1F8-F088336406E1}"/>
    <hyperlink ref="B24" location="Activity!K10" display="Therapist" xr:uid="{13497566-5076-4E43-9468-EBE94E05093C}"/>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5" x14ac:dyDescent="0.25"/>
  <cols>
    <col min="1" max="1" width="12.28515625" customWidth="1"/>
    <col min="2" max="2" width="14" bestFit="1" customWidth="1"/>
    <col min="8" max="8" width="10.28515625" bestFit="1" customWidth="1"/>
    <col min="10" max="10" width="10.28515625" bestFit="1" customWidth="1"/>
    <col min="12" max="12" width="9.28515625" style="6"/>
    <col min="13" max="13" width="10.28515625" style="6" bestFit="1" customWidth="1"/>
    <col min="14" max="14" width="10.7109375" bestFit="1" customWidth="1"/>
    <col min="15" max="15" width="12.7109375" customWidth="1"/>
    <col min="16" max="16" width="12.28515625" customWidth="1"/>
  </cols>
  <sheetData>
    <row r="1" spans="1:23" ht="39" x14ac:dyDescent="0.25">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2"/>
      <c r="S1" s="2"/>
      <c r="T1" s="2"/>
    </row>
    <row r="2" spans="1:23" x14ac:dyDescent="0.25">
      <c r="A2">
        <f>Activity!B11</f>
        <v>0</v>
      </c>
      <c r="B2">
        <f>Activity!E11</f>
        <v>0</v>
      </c>
      <c r="C2">
        <f>Activity!F11</f>
        <v>0</v>
      </c>
      <c r="D2">
        <f>Activity!G11</f>
        <v>0</v>
      </c>
      <c r="E2">
        <f>Activity!H11</f>
        <v>0</v>
      </c>
      <c r="F2" t="e">
        <f>Activity!#REF!</f>
        <v>#REF!</v>
      </c>
      <c r="G2">
        <f>Activity!J11</f>
        <v>0</v>
      </c>
      <c r="H2">
        <f>Activity!L11</f>
        <v>0</v>
      </c>
      <c r="I2" t="str">
        <f>Activity!M11</f>
        <v/>
      </c>
      <c r="J2" t="str">
        <f>Activity!N11</f>
        <v/>
      </c>
      <c r="K2" t="str">
        <f>Activity!O11</f>
        <v/>
      </c>
      <c r="L2" s="6">
        <f>Activity!P11</f>
        <v>0</v>
      </c>
      <c r="M2" s="6" t="e">
        <f>Activity!#REF!</f>
        <v>#REF!</v>
      </c>
      <c r="N2" t="e">
        <f>Activity!#REF!</f>
        <v>#REF!</v>
      </c>
      <c r="O2" t="e">
        <f>Activity!#REF!</f>
        <v>#REF!</v>
      </c>
      <c r="P2">
        <f>Activity!V11</f>
        <v>0</v>
      </c>
    </row>
    <row r="3" spans="1:23" x14ac:dyDescent="0.25">
      <c r="A3" t="str">
        <f>Activity!B12</f>
        <v/>
      </c>
      <c r="B3">
        <f>Activity!E12</f>
        <v>0</v>
      </c>
      <c r="C3">
        <f>Activity!F12</f>
        <v>0</v>
      </c>
      <c r="D3">
        <f>Activity!G12</f>
        <v>0</v>
      </c>
      <c r="E3">
        <f>Activity!H12</f>
        <v>0</v>
      </c>
      <c r="F3" t="e">
        <f>Activity!#REF!</f>
        <v>#REF!</v>
      </c>
      <c r="G3">
        <f>Activity!J12</f>
        <v>0</v>
      </c>
      <c r="H3">
        <f>Activity!L12</f>
        <v>0</v>
      </c>
      <c r="I3" t="str">
        <f>Activity!M12</f>
        <v/>
      </c>
      <c r="J3" t="str">
        <f>Activity!N12</f>
        <v/>
      </c>
      <c r="K3" t="str">
        <f>Activity!O12</f>
        <v/>
      </c>
      <c r="L3" s="6">
        <f>Activity!P12</f>
        <v>0</v>
      </c>
      <c r="M3" s="6" t="e">
        <f>Activity!#REF!</f>
        <v>#REF!</v>
      </c>
      <c r="N3" t="e">
        <f>Activity!#REF!</f>
        <v>#REF!</v>
      </c>
      <c r="O3" t="e">
        <f>Activity!#REF!</f>
        <v>#REF!</v>
      </c>
      <c r="P3">
        <f>Activity!V12</f>
        <v>0</v>
      </c>
    </row>
    <row r="4" spans="1:23" x14ac:dyDescent="0.25">
      <c r="A4" t="str">
        <f>Activity!B13</f>
        <v/>
      </c>
      <c r="B4">
        <f>Activity!E13</f>
        <v>0</v>
      </c>
      <c r="C4">
        <f>Activity!F13</f>
        <v>0</v>
      </c>
      <c r="D4">
        <f>Activity!G13</f>
        <v>0</v>
      </c>
      <c r="E4">
        <f>Activity!H13</f>
        <v>0</v>
      </c>
      <c r="F4" t="e">
        <f>Activity!#REF!</f>
        <v>#REF!</v>
      </c>
      <c r="G4">
        <f>Activity!J13</f>
        <v>0</v>
      </c>
      <c r="H4">
        <f>Activity!L13</f>
        <v>0</v>
      </c>
      <c r="I4" t="str">
        <f>Activity!M13</f>
        <v/>
      </c>
      <c r="J4" t="str">
        <f>Activity!N13</f>
        <v/>
      </c>
      <c r="K4" t="str">
        <f>Activity!O13</f>
        <v/>
      </c>
      <c r="L4" s="6">
        <f>Activity!P13</f>
        <v>0</v>
      </c>
      <c r="M4" s="6" t="e">
        <f>Activity!#REF!</f>
        <v>#REF!</v>
      </c>
      <c r="N4" t="e">
        <f>Activity!#REF!</f>
        <v>#REF!</v>
      </c>
      <c r="O4" t="e">
        <f>Activity!#REF!</f>
        <v>#REF!</v>
      </c>
      <c r="P4">
        <f>Activity!V13</f>
        <v>0</v>
      </c>
    </row>
    <row r="5" spans="1:23" x14ac:dyDescent="0.25">
      <c r="A5" t="str">
        <f>Activity!B14</f>
        <v/>
      </c>
      <c r="B5">
        <f>Activity!E14</f>
        <v>0</v>
      </c>
      <c r="C5">
        <f>Activity!F14</f>
        <v>0</v>
      </c>
      <c r="D5">
        <f>Activity!G14</f>
        <v>0</v>
      </c>
      <c r="E5">
        <f>Activity!H14</f>
        <v>0</v>
      </c>
      <c r="F5" t="e">
        <f>Activity!#REF!</f>
        <v>#REF!</v>
      </c>
      <c r="G5">
        <f>Activity!J14</f>
        <v>0</v>
      </c>
      <c r="H5">
        <f>Activity!L14</f>
        <v>0</v>
      </c>
      <c r="I5" t="str">
        <f>Activity!M14</f>
        <v/>
      </c>
      <c r="J5" t="str">
        <f>Activity!N14</f>
        <v/>
      </c>
      <c r="K5" t="str">
        <f>Activity!O14</f>
        <v/>
      </c>
      <c r="L5" s="6">
        <f>Activity!P14</f>
        <v>0</v>
      </c>
      <c r="M5" s="6" t="e">
        <f>Activity!#REF!</f>
        <v>#REF!</v>
      </c>
      <c r="N5" t="e">
        <f>Activity!#REF!</f>
        <v>#REF!</v>
      </c>
      <c r="O5" t="e">
        <f>Activity!#REF!</f>
        <v>#REF!</v>
      </c>
      <c r="P5">
        <f>Activity!V14</f>
        <v>0</v>
      </c>
    </row>
    <row r="6" spans="1:23" x14ac:dyDescent="0.25">
      <c r="A6" t="str">
        <f>Activity!B15</f>
        <v/>
      </c>
      <c r="B6">
        <f>Activity!E15</f>
        <v>0</v>
      </c>
      <c r="C6">
        <f>Activity!F15</f>
        <v>0</v>
      </c>
      <c r="D6">
        <f>Activity!G15</f>
        <v>0</v>
      </c>
      <c r="E6">
        <f>Activity!H15</f>
        <v>0</v>
      </c>
      <c r="F6" t="e">
        <f>Activity!#REF!</f>
        <v>#REF!</v>
      </c>
      <c r="G6">
        <f>Activity!J15</f>
        <v>0</v>
      </c>
      <c r="H6">
        <f>Activity!L15</f>
        <v>0</v>
      </c>
      <c r="I6" t="str">
        <f>Activity!M15</f>
        <v/>
      </c>
      <c r="J6" t="str">
        <f>Activity!N15</f>
        <v/>
      </c>
      <c r="K6" t="str">
        <f>Activity!O15</f>
        <v/>
      </c>
      <c r="L6" s="6">
        <f>Activity!P15</f>
        <v>0</v>
      </c>
      <c r="M6" s="6" t="e">
        <f>Activity!#REF!</f>
        <v>#REF!</v>
      </c>
      <c r="N6" t="e">
        <f>Activity!#REF!</f>
        <v>#REF!</v>
      </c>
      <c r="O6" t="e">
        <f>Activity!#REF!</f>
        <v>#REF!</v>
      </c>
      <c r="P6">
        <f>Activity!V15</f>
        <v>0</v>
      </c>
      <c r="W6" s="7"/>
    </row>
    <row r="7" spans="1:23" x14ac:dyDescent="0.25">
      <c r="A7" t="str">
        <f>Activity!B16</f>
        <v/>
      </c>
      <c r="B7">
        <f>Activity!E16</f>
        <v>0</v>
      </c>
      <c r="C7">
        <f>Activity!F16</f>
        <v>0</v>
      </c>
      <c r="D7">
        <f>Activity!G16</f>
        <v>0</v>
      </c>
      <c r="E7">
        <f>Activity!H16</f>
        <v>0</v>
      </c>
      <c r="F7" t="e">
        <f>Activity!#REF!</f>
        <v>#REF!</v>
      </c>
      <c r="G7">
        <f>Activity!J16</f>
        <v>0</v>
      </c>
      <c r="H7">
        <f>Activity!L16</f>
        <v>0</v>
      </c>
      <c r="I7" t="str">
        <f>Activity!M16</f>
        <v/>
      </c>
      <c r="J7" t="str">
        <f>Activity!N16</f>
        <v/>
      </c>
      <c r="K7" t="str">
        <f>Activity!O16</f>
        <v/>
      </c>
      <c r="L7" s="6">
        <f>Activity!P16</f>
        <v>0</v>
      </c>
      <c r="M7" s="6" t="e">
        <f>Activity!#REF!</f>
        <v>#REF!</v>
      </c>
      <c r="N7" t="e">
        <f>Activity!#REF!</f>
        <v>#REF!</v>
      </c>
      <c r="O7" t="e">
        <f>Activity!#REF!</f>
        <v>#REF!</v>
      </c>
      <c r="P7">
        <f>Activity!V16</f>
        <v>0</v>
      </c>
      <c r="W7" s="7"/>
    </row>
    <row r="8" spans="1:23" x14ac:dyDescent="0.25">
      <c r="A8" t="str">
        <f>Activity!B17</f>
        <v/>
      </c>
      <c r="B8">
        <f>Activity!E17</f>
        <v>0</v>
      </c>
      <c r="C8">
        <f>Activity!F17</f>
        <v>0</v>
      </c>
      <c r="D8">
        <f>Activity!G17</f>
        <v>0</v>
      </c>
      <c r="E8">
        <f>Activity!H17</f>
        <v>0</v>
      </c>
      <c r="F8" t="e">
        <f>Activity!#REF!</f>
        <v>#REF!</v>
      </c>
      <c r="G8">
        <f>Activity!J17</f>
        <v>0</v>
      </c>
      <c r="H8">
        <f>Activity!L17</f>
        <v>0</v>
      </c>
      <c r="I8" t="str">
        <f>Activity!M17</f>
        <v/>
      </c>
      <c r="J8" t="str">
        <f>Activity!N17</f>
        <v/>
      </c>
      <c r="K8" t="str">
        <f>Activity!O17</f>
        <v/>
      </c>
      <c r="L8" s="6">
        <f>Activity!P17</f>
        <v>0</v>
      </c>
      <c r="M8" s="6" t="e">
        <f>Activity!#REF!</f>
        <v>#REF!</v>
      </c>
      <c r="N8" t="e">
        <f>Activity!#REF!</f>
        <v>#REF!</v>
      </c>
      <c r="O8" t="e">
        <f>Activity!#REF!</f>
        <v>#REF!</v>
      </c>
      <c r="P8">
        <f>Activity!V17</f>
        <v>0</v>
      </c>
    </row>
    <row r="9" spans="1:23" x14ac:dyDescent="0.25">
      <c r="A9" t="str">
        <f>Activity!B18</f>
        <v/>
      </c>
      <c r="B9">
        <f>Activity!E18</f>
        <v>0</v>
      </c>
      <c r="C9">
        <f>Activity!F18</f>
        <v>0</v>
      </c>
      <c r="D9">
        <f>Activity!G18</f>
        <v>0</v>
      </c>
      <c r="E9">
        <f>Activity!H18</f>
        <v>0</v>
      </c>
      <c r="F9" t="e">
        <f>Activity!#REF!</f>
        <v>#REF!</v>
      </c>
      <c r="G9">
        <f>Activity!J18</f>
        <v>0</v>
      </c>
      <c r="H9">
        <f>Activity!L18</f>
        <v>0</v>
      </c>
      <c r="I9" t="str">
        <f>Activity!M18</f>
        <v/>
      </c>
      <c r="J9" t="str">
        <f>Activity!N18</f>
        <v/>
      </c>
      <c r="K9" t="str">
        <f>Activity!O18</f>
        <v/>
      </c>
      <c r="L9" s="6">
        <f>Activity!P18</f>
        <v>0</v>
      </c>
      <c r="M9" s="6" t="e">
        <f>Activity!#REF!</f>
        <v>#REF!</v>
      </c>
      <c r="N9" t="e">
        <f>Activity!#REF!</f>
        <v>#REF!</v>
      </c>
      <c r="O9" t="e">
        <f>Activity!#REF!</f>
        <v>#REF!</v>
      </c>
      <c r="P9">
        <f>Activity!V18</f>
        <v>0</v>
      </c>
    </row>
    <row r="10" spans="1:23" x14ac:dyDescent="0.25">
      <c r="A10" t="str">
        <f>Activity!B19</f>
        <v/>
      </c>
      <c r="B10">
        <f>Activity!E19</f>
        <v>0</v>
      </c>
      <c r="C10">
        <f>Activity!F19</f>
        <v>0</v>
      </c>
      <c r="D10">
        <f>Activity!G19</f>
        <v>0</v>
      </c>
      <c r="E10">
        <f>Activity!H19</f>
        <v>0</v>
      </c>
      <c r="F10" t="e">
        <f>Activity!#REF!</f>
        <v>#REF!</v>
      </c>
      <c r="G10">
        <f>Activity!J19</f>
        <v>0</v>
      </c>
      <c r="H10">
        <f>Activity!L19</f>
        <v>0</v>
      </c>
      <c r="I10" t="str">
        <f>Activity!M19</f>
        <v/>
      </c>
      <c r="J10" t="str">
        <f>Activity!N19</f>
        <v/>
      </c>
      <c r="K10" t="str">
        <f>Activity!O19</f>
        <v/>
      </c>
      <c r="L10" s="6">
        <f>Activity!P19</f>
        <v>0</v>
      </c>
      <c r="M10" s="6" t="e">
        <f>Activity!#REF!</f>
        <v>#REF!</v>
      </c>
      <c r="N10" t="e">
        <f>Activity!#REF!</f>
        <v>#REF!</v>
      </c>
      <c r="O10" t="e">
        <f>Activity!#REF!</f>
        <v>#REF!</v>
      </c>
      <c r="P10">
        <f>Activity!V19</f>
        <v>0</v>
      </c>
    </row>
    <row r="11" spans="1:23" x14ac:dyDescent="0.25">
      <c r="A11" t="str">
        <f>Activity!B20</f>
        <v/>
      </c>
      <c r="B11">
        <f>Activity!E20</f>
        <v>0</v>
      </c>
      <c r="C11">
        <f>Activity!F20</f>
        <v>0</v>
      </c>
      <c r="D11">
        <f>Activity!G20</f>
        <v>0</v>
      </c>
      <c r="E11">
        <f>Activity!H20</f>
        <v>0</v>
      </c>
      <c r="F11" t="e">
        <f>Activity!#REF!</f>
        <v>#REF!</v>
      </c>
      <c r="G11">
        <f>Activity!J20</f>
        <v>0</v>
      </c>
      <c r="H11">
        <f>Activity!L20</f>
        <v>0</v>
      </c>
      <c r="I11" t="str">
        <f>Activity!M20</f>
        <v/>
      </c>
      <c r="J11" t="str">
        <f>Activity!N20</f>
        <v/>
      </c>
      <c r="K11" t="str">
        <f>Activity!O20</f>
        <v/>
      </c>
      <c r="L11" s="6">
        <f>Activity!P20</f>
        <v>0</v>
      </c>
      <c r="M11" s="6" t="e">
        <f>Activity!#REF!</f>
        <v>#REF!</v>
      </c>
      <c r="N11" t="e">
        <f>Activity!#REF!</f>
        <v>#REF!</v>
      </c>
      <c r="O11" t="e">
        <f>Activity!#REF!</f>
        <v>#REF!</v>
      </c>
      <c r="P11">
        <f>Activity!V20</f>
        <v>0</v>
      </c>
    </row>
    <row r="12" spans="1:23" x14ac:dyDescent="0.25">
      <c r="A12" t="str">
        <f>Activity!B21</f>
        <v/>
      </c>
      <c r="B12">
        <f>Activity!E21</f>
        <v>0</v>
      </c>
      <c r="C12">
        <f>Activity!F21</f>
        <v>0</v>
      </c>
      <c r="D12">
        <f>Activity!G21</f>
        <v>0</v>
      </c>
      <c r="E12">
        <f>Activity!H21</f>
        <v>0</v>
      </c>
      <c r="F12" t="e">
        <f>Activity!#REF!</f>
        <v>#REF!</v>
      </c>
      <c r="G12">
        <f>Activity!J21</f>
        <v>0</v>
      </c>
      <c r="H12">
        <f>Activity!L21</f>
        <v>0</v>
      </c>
      <c r="I12" t="str">
        <f>Activity!M21</f>
        <v/>
      </c>
      <c r="J12" t="str">
        <f>Activity!N21</f>
        <v/>
      </c>
      <c r="K12" t="str">
        <f>Activity!O21</f>
        <v/>
      </c>
      <c r="L12" s="6">
        <f>Activity!P21</f>
        <v>0</v>
      </c>
      <c r="M12" s="6" t="e">
        <f>Activity!#REF!</f>
        <v>#REF!</v>
      </c>
      <c r="N12" t="e">
        <f>Activity!#REF!</f>
        <v>#REF!</v>
      </c>
      <c r="O12" t="e">
        <f>Activity!#REF!</f>
        <v>#REF!</v>
      </c>
      <c r="P12">
        <f>Activity!V21</f>
        <v>0</v>
      </c>
    </row>
    <row r="13" spans="1:23" x14ac:dyDescent="0.25">
      <c r="A13" t="str">
        <f>Activity!B22</f>
        <v/>
      </c>
      <c r="B13">
        <f>Activity!E22</f>
        <v>0</v>
      </c>
      <c r="C13">
        <f>Activity!F22</f>
        <v>0</v>
      </c>
      <c r="D13">
        <f>Activity!G22</f>
        <v>0</v>
      </c>
      <c r="E13">
        <f>Activity!H22</f>
        <v>0</v>
      </c>
      <c r="F13" t="e">
        <f>Activity!#REF!</f>
        <v>#REF!</v>
      </c>
      <c r="G13">
        <f>Activity!J22</f>
        <v>0</v>
      </c>
      <c r="H13">
        <f>Activity!L22</f>
        <v>0</v>
      </c>
      <c r="I13" t="str">
        <f>Activity!M22</f>
        <v/>
      </c>
      <c r="J13" t="str">
        <f>Activity!N22</f>
        <v/>
      </c>
      <c r="K13" t="str">
        <f>Activity!O22</f>
        <v/>
      </c>
      <c r="L13" s="6">
        <f>Activity!P22</f>
        <v>0</v>
      </c>
      <c r="M13" s="6" t="e">
        <f>Activity!#REF!</f>
        <v>#REF!</v>
      </c>
      <c r="N13" t="e">
        <f>Activity!#REF!</f>
        <v>#REF!</v>
      </c>
      <c r="O13" t="e">
        <f>Activity!#REF!</f>
        <v>#REF!</v>
      </c>
      <c r="P13">
        <f>Activity!V22</f>
        <v>0</v>
      </c>
    </row>
    <row r="14" spans="1:23" x14ac:dyDescent="0.25">
      <c r="A14" t="str">
        <f>Activity!B23</f>
        <v/>
      </c>
      <c r="B14">
        <f>Activity!E23</f>
        <v>0</v>
      </c>
      <c r="C14">
        <f>Activity!F23</f>
        <v>0</v>
      </c>
      <c r="D14">
        <f>Activity!G23</f>
        <v>0</v>
      </c>
      <c r="E14">
        <f>Activity!H23</f>
        <v>0</v>
      </c>
      <c r="F14" t="e">
        <f>Activity!#REF!</f>
        <v>#REF!</v>
      </c>
      <c r="G14">
        <f>Activity!J23</f>
        <v>0</v>
      </c>
      <c r="H14">
        <f>Activity!L23</f>
        <v>0</v>
      </c>
      <c r="I14" t="str">
        <f>Activity!M23</f>
        <v/>
      </c>
      <c r="J14" t="str">
        <f>Activity!N23</f>
        <v/>
      </c>
      <c r="K14" t="str">
        <f>Activity!O23</f>
        <v/>
      </c>
      <c r="L14" s="6">
        <f>Activity!P23</f>
        <v>0</v>
      </c>
      <c r="M14" s="6" t="e">
        <f>Activity!#REF!</f>
        <v>#REF!</v>
      </c>
      <c r="N14" t="e">
        <f>Activity!#REF!</f>
        <v>#REF!</v>
      </c>
      <c r="O14" t="e">
        <f>Activity!#REF!</f>
        <v>#REF!</v>
      </c>
      <c r="P14">
        <f>Activity!V23</f>
        <v>0</v>
      </c>
    </row>
    <row r="15" spans="1:23" x14ac:dyDescent="0.25">
      <c r="A15" t="str">
        <f>Activity!B24</f>
        <v/>
      </c>
      <c r="B15">
        <f>Activity!E24</f>
        <v>0</v>
      </c>
      <c r="C15">
        <f>Activity!F24</f>
        <v>0</v>
      </c>
      <c r="D15">
        <f>Activity!G24</f>
        <v>0</v>
      </c>
      <c r="E15">
        <f>Activity!H24</f>
        <v>0</v>
      </c>
      <c r="F15" t="e">
        <f>Activity!#REF!</f>
        <v>#REF!</v>
      </c>
      <c r="G15">
        <f>Activity!J24</f>
        <v>0</v>
      </c>
      <c r="H15">
        <f>Activity!L24</f>
        <v>0</v>
      </c>
      <c r="I15" t="str">
        <f>Activity!M24</f>
        <v/>
      </c>
      <c r="J15" t="str">
        <f>Activity!N24</f>
        <v/>
      </c>
      <c r="K15" t="str">
        <f>Activity!O24</f>
        <v/>
      </c>
      <c r="L15" s="6">
        <f>Activity!P24</f>
        <v>0</v>
      </c>
      <c r="M15" s="6" t="e">
        <f>Activity!#REF!</f>
        <v>#REF!</v>
      </c>
      <c r="N15" t="e">
        <f>Activity!#REF!</f>
        <v>#REF!</v>
      </c>
      <c r="O15" t="e">
        <f>Activity!#REF!</f>
        <v>#REF!</v>
      </c>
      <c r="P15">
        <f>Activity!V24</f>
        <v>0</v>
      </c>
    </row>
    <row r="16" spans="1:23" x14ac:dyDescent="0.25">
      <c r="A16" t="str">
        <f>Activity!B25</f>
        <v/>
      </c>
      <c r="B16">
        <f>Activity!E25</f>
        <v>0</v>
      </c>
      <c r="C16">
        <f>Activity!F25</f>
        <v>0</v>
      </c>
      <c r="D16">
        <f>Activity!G25</f>
        <v>0</v>
      </c>
      <c r="E16">
        <f>Activity!H25</f>
        <v>0</v>
      </c>
      <c r="F16" t="e">
        <f>Activity!#REF!</f>
        <v>#REF!</v>
      </c>
      <c r="G16">
        <f>Activity!J25</f>
        <v>0</v>
      </c>
      <c r="H16">
        <f>Activity!L25</f>
        <v>0</v>
      </c>
      <c r="I16" t="str">
        <f>Activity!M25</f>
        <v/>
      </c>
      <c r="J16" t="str">
        <f>Activity!N25</f>
        <v/>
      </c>
      <c r="K16" t="str">
        <f>Activity!O25</f>
        <v/>
      </c>
      <c r="L16" s="6">
        <f>Activity!P25</f>
        <v>0</v>
      </c>
      <c r="M16" s="6" t="e">
        <f>Activity!#REF!</f>
        <v>#REF!</v>
      </c>
      <c r="N16" t="e">
        <f>Activity!#REF!</f>
        <v>#REF!</v>
      </c>
      <c r="O16" t="e">
        <f>Activity!#REF!</f>
        <v>#REF!</v>
      </c>
      <c r="P16">
        <f>Activity!V25</f>
        <v>0</v>
      </c>
    </row>
    <row r="17" spans="1:16" x14ac:dyDescent="0.25">
      <c r="A17" t="str">
        <f>Activity!B26</f>
        <v/>
      </c>
      <c r="B17">
        <f>Activity!E26</f>
        <v>0</v>
      </c>
      <c r="C17">
        <f>Activity!F26</f>
        <v>0</v>
      </c>
      <c r="D17">
        <f>Activity!G26</f>
        <v>0</v>
      </c>
      <c r="E17">
        <f>Activity!H26</f>
        <v>0</v>
      </c>
      <c r="F17" t="e">
        <f>Activity!#REF!</f>
        <v>#REF!</v>
      </c>
      <c r="G17">
        <f>Activity!J26</f>
        <v>0</v>
      </c>
      <c r="H17">
        <f>Activity!L26</f>
        <v>0</v>
      </c>
      <c r="I17" t="str">
        <f>Activity!M26</f>
        <v/>
      </c>
      <c r="J17" t="str">
        <f>Activity!N26</f>
        <v/>
      </c>
      <c r="K17" t="str">
        <f>Activity!O26</f>
        <v/>
      </c>
      <c r="L17" s="6">
        <f>Activity!P26</f>
        <v>0</v>
      </c>
      <c r="M17" s="6" t="e">
        <f>Activity!#REF!</f>
        <v>#REF!</v>
      </c>
      <c r="N17" t="e">
        <f>Activity!#REF!</f>
        <v>#REF!</v>
      </c>
      <c r="O17" t="e">
        <f>Activity!#REF!</f>
        <v>#REF!</v>
      </c>
      <c r="P17">
        <f>Activity!V26</f>
        <v>0</v>
      </c>
    </row>
    <row r="18" spans="1:16" x14ac:dyDescent="0.25">
      <c r="A18" t="str">
        <f>Activity!B27</f>
        <v/>
      </c>
      <c r="B18">
        <f>Activity!E27</f>
        <v>0</v>
      </c>
      <c r="C18">
        <f>Activity!F27</f>
        <v>0</v>
      </c>
      <c r="D18">
        <f>Activity!G27</f>
        <v>0</v>
      </c>
      <c r="E18">
        <f>Activity!H27</f>
        <v>0</v>
      </c>
      <c r="F18" t="e">
        <f>Activity!#REF!</f>
        <v>#REF!</v>
      </c>
      <c r="G18">
        <f>Activity!J27</f>
        <v>0</v>
      </c>
      <c r="H18">
        <f>Activity!L27</f>
        <v>0</v>
      </c>
      <c r="I18" t="str">
        <f>Activity!M27</f>
        <v/>
      </c>
      <c r="J18" t="str">
        <f>Activity!N27</f>
        <v/>
      </c>
      <c r="K18" t="str">
        <f>Activity!O27</f>
        <v/>
      </c>
      <c r="L18" s="6">
        <f>Activity!P27</f>
        <v>0</v>
      </c>
      <c r="M18" s="6" t="e">
        <f>Activity!#REF!</f>
        <v>#REF!</v>
      </c>
      <c r="N18" t="e">
        <f>Activity!#REF!</f>
        <v>#REF!</v>
      </c>
      <c r="O18" t="e">
        <f>Activity!#REF!</f>
        <v>#REF!</v>
      </c>
      <c r="P18">
        <f>Activity!V27</f>
        <v>0</v>
      </c>
    </row>
    <row r="19" spans="1:16" x14ac:dyDescent="0.25">
      <c r="A19" t="str">
        <f>Activity!B28</f>
        <v/>
      </c>
      <c r="B19">
        <f>Activity!E28</f>
        <v>0</v>
      </c>
      <c r="C19">
        <f>Activity!F28</f>
        <v>0</v>
      </c>
      <c r="D19">
        <f>Activity!G28</f>
        <v>0</v>
      </c>
      <c r="E19">
        <f>Activity!H28</f>
        <v>0</v>
      </c>
      <c r="F19" t="e">
        <f>Activity!#REF!</f>
        <v>#REF!</v>
      </c>
      <c r="G19">
        <f>Activity!J28</f>
        <v>0</v>
      </c>
      <c r="H19">
        <f>Activity!L28</f>
        <v>0</v>
      </c>
      <c r="I19" t="str">
        <f>Activity!M28</f>
        <v/>
      </c>
      <c r="J19" t="str">
        <f>Activity!N28</f>
        <v/>
      </c>
      <c r="K19" t="str">
        <f>Activity!O28</f>
        <v/>
      </c>
      <c r="L19" s="6">
        <f>Activity!P28</f>
        <v>0</v>
      </c>
      <c r="M19" s="6" t="e">
        <f>Activity!#REF!</f>
        <v>#REF!</v>
      </c>
      <c r="N19" t="e">
        <f>Activity!#REF!</f>
        <v>#REF!</v>
      </c>
      <c r="O19" t="e">
        <f>Activity!#REF!</f>
        <v>#REF!</v>
      </c>
      <c r="P19">
        <f>Activity!V28</f>
        <v>0</v>
      </c>
    </row>
    <row r="20" spans="1:16" x14ac:dyDescent="0.25">
      <c r="A20" t="str">
        <f>Activity!B29</f>
        <v/>
      </c>
      <c r="B20">
        <f>Activity!E29</f>
        <v>0</v>
      </c>
      <c r="C20">
        <f>Activity!F29</f>
        <v>0</v>
      </c>
      <c r="D20">
        <f>Activity!G29</f>
        <v>0</v>
      </c>
      <c r="E20">
        <f>Activity!H29</f>
        <v>0</v>
      </c>
      <c r="F20" t="e">
        <f>Activity!#REF!</f>
        <v>#REF!</v>
      </c>
      <c r="G20">
        <f>Activity!J29</f>
        <v>0</v>
      </c>
      <c r="H20">
        <f>Activity!L29</f>
        <v>0</v>
      </c>
      <c r="I20" t="str">
        <f>Activity!M29</f>
        <v/>
      </c>
      <c r="J20" t="str">
        <f>Activity!N29</f>
        <v/>
      </c>
      <c r="K20" t="str">
        <f>Activity!O29</f>
        <v/>
      </c>
      <c r="L20" s="6">
        <f>Activity!P29</f>
        <v>0</v>
      </c>
      <c r="M20" s="6" t="e">
        <f>Activity!#REF!</f>
        <v>#REF!</v>
      </c>
      <c r="N20" t="e">
        <f>Activity!#REF!</f>
        <v>#REF!</v>
      </c>
      <c r="O20" t="e">
        <f>Activity!#REF!</f>
        <v>#REF!</v>
      </c>
      <c r="P20">
        <f>Activity!V29</f>
        <v>0</v>
      </c>
    </row>
    <row r="21" spans="1:16" x14ac:dyDescent="0.25">
      <c r="A21" t="str">
        <f>Activity!B30</f>
        <v/>
      </c>
      <c r="B21">
        <f>Activity!E30</f>
        <v>0</v>
      </c>
      <c r="C21">
        <f>Activity!F30</f>
        <v>0</v>
      </c>
      <c r="D21">
        <f>Activity!G30</f>
        <v>0</v>
      </c>
      <c r="E21">
        <f>Activity!H30</f>
        <v>0</v>
      </c>
      <c r="F21" t="e">
        <f>Activity!#REF!</f>
        <v>#REF!</v>
      </c>
      <c r="G21">
        <f>Activity!J30</f>
        <v>0</v>
      </c>
      <c r="H21">
        <f>Activity!L30</f>
        <v>0</v>
      </c>
      <c r="I21" t="str">
        <f>Activity!M30</f>
        <v/>
      </c>
      <c r="J21" t="str">
        <f>Activity!N30</f>
        <v/>
      </c>
      <c r="K21" t="str">
        <f>Activity!O30</f>
        <v/>
      </c>
      <c r="L21" s="6">
        <f>Activity!P30</f>
        <v>0</v>
      </c>
      <c r="M21" s="6" t="e">
        <f>Activity!#REF!</f>
        <v>#REF!</v>
      </c>
      <c r="N21" t="e">
        <f>Activity!#REF!</f>
        <v>#REF!</v>
      </c>
      <c r="O21" t="e">
        <f>Activity!#REF!</f>
        <v>#REF!</v>
      </c>
      <c r="P21">
        <f>Activity!V30</f>
        <v>0</v>
      </c>
    </row>
    <row r="22" spans="1:16" x14ac:dyDescent="0.25">
      <c r="A22" t="str">
        <f>Activity!B31</f>
        <v/>
      </c>
      <c r="B22">
        <f>Activity!E31</f>
        <v>0</v>
      </c>
      <c r="C22">
        <f>Activity!F31</f>
        <v>0</v>
      </c>
      <c r="D22">
        <f>Activity!G31</f>
        <v>0</v>
      </c>
      <c r="E22">
        <f>Activity!H31</f>
        <v>0</v>
      </c>
      <c r="F22" t="e">
        <f>Activity!#REF!</f>
        <v>#REF!</v>
      </c>
      <c r="G22">
        <f>Activity!J31</f>
        <v>0</v>
      </c>
      <c r="H22">
        <f>Activity!L31</f>
        <v>0</v>
      </c>
      <c r="I22" t="str">
        <f>Activity!M31</f>
        <v/>
      </c>
      <c r="J22" t="str">
        <f>Activity!N31</f>
        <v/>
      </c>
      <c r="K22" t="str">
        <f>Activity!O31</f>
        <v/>
      </c>
      <c r="L22" s="6">
        <f>Activity!P31</f>
        <v>0</v>
      </c>
      <c r="M22" s="6" t="e">
        <f>Activity!#REF!</f>
        <v>#REF!</v>
      </c>
      <c r="N22" t="e">
        <f>Activity!#REF!</f>
        <v>#REF!</v>
      </c>
      <c r="O22" t="e">
        <f>Activity!#REF!</f>
        <v>#REF!</v>
      </c>
      <c r="P22">
        <f>Activity!V31</f>
        <v>0</v>
      </c>
    </row>
    <row r="23" spans="1:16" x14ac:dyDescent="0.25">
      <c r="A23" t="str">
        <f>Activity!B32</f>
        <v/>
      </c>
      <c r="B23">
        <f>Activity!E32</f>
        <v>0</v>
      </c>
      <c r="C23">
        <f>Activity!F32</f>
        <v>0</v>
      </c>
      <c r="D23">
        <f>Activity!G32</f>
        <v>0</v>
      </c>
      <c r="E23">
        <f>Activity!H32</f>
        <v>0</v>
      </c>
      <c r="F23" t="e">
        <f>Activity!#REF!</f>
        <v>#REF!</v>
      </c>
      <c r="G23">
        <f>Activity!J32</f>
        <v>0</v>
      </c>
      <c r="H23">
        <f>Activity!L32</f>
        <v>0</v>
      </c>
      <c r="I23" t="str">
        <f>Activity!M32</f>
        <v/>
      </c>
      <c r="J23" t="str">
        <f>Activity!N32</f>
        <v/>
      </c>
      <c r="K23" t="str">
        <f>Activity!O32</f>
        <v/>
      </c>
      <c r="L23" s="6">
        <f>Activity!P32</f>
        <v>0</v>
      </c>
      <c r="M23" s="6" t="e">
        <f>Activity!#REF!</f>
        <v>#REF!</v>
      </c>
      <c r="N23" t="e">
        <f>Activity!#REF!</f>
        <v>#REF!</v>
      </c>
      <c r="O23" t="e">
        <f>Activity!#REF!</f>
        <v>#REF!</v>
      </c>
      <c r="P23">
        <f>Activity!V32</f>
        <v>0</v>
      </c>
    </row>
    <row r="24" spans="1:16" x14ac:dyDescent="0.25">
      <c r="A24" t="str">
        <f>Activity!B33</f>
        <v/>
      </c>
      <c r="B24">
        <f>Activity!E33</f>
        <v>0</v>
      </c>
      <c r="C24">
        <f>Activity!F33</f>
        <v>0</v>
      </c>
      <c r="D24">
        <f>Activity!G33</f>
        <v>0</v>
      </c>
      <c r="E24">
        <f>Activity!H33</f>
        <v>0</v>
      </c>
      <c r="F24" t="e">
        <f>Activity!#REF!</f>
        <v>#REF!</v>
      </c>
      <c r="G24">
        <f>Activity!J33</f>
        <v>0</v>
      </c>
      <c r="H24">
        <f>Activity!L33</f>
        <v>0</v>
      </c>
      <c r="I24" t="str">
        <f>Activity!M33</f>
        <v/>
      </c>
      <c r="J24" t="str">
        <f>Activity!N33</f>
        <v/>
      </c>
      <c r="K24" t="str">
        <f>Activity!O33</f>
        <v/>
      </c>
      <c r="L24" s="6">
        <f>Activity!P33</f>
        <v>0</v>
      </c>
      <c r="M24" s="6" t="e">
        <f>Activity!#REF!</f>
        <v>#REF!</v>
      </c>
      <c r="N24" t="e">
        <f>Activity!#REF!</f>
        <v>#REF!</v>
      </c>
      <c r="O24" t="e">
        <f>Activity!#REF!</f>
        <v>#REF!</v>
      </c>
      <c r="P24">
        <f>Activity!V33</f>
        <v>0</v>
      </c>
    </row>
    <row r="25" spans="1:16" x14ac:dyDescent="0.25">
      <c r="A25" t="str">
        <f>Activity!B34</f>
        <v/>
      </c>
      <c r="B25">
        <f>Activity!E34</f>
        <v>0</v>
      </c>
      <c r="C25">
        <f>Activity!F34</f>
        <v>0</v>
      </c>
      <c r="D25">
        <f>Activity!G34</f>
        <v>0</v>
      </c>
      <c r="E25">
        <f>Activity!H34</f>
        <v>0</v>
      </c>
      <c r="F25" t="e">
        <f>Activity!#REF!</f>
        <v>#REF!</v>
      </c>
      <c r="G25">
        <f>Activity!J34</f>
        <v>0</v>
      </c>
      <c r="H25">
        <f>Activity!L34</f>
        <v>0</v>
      </c>
      <c r="I25" t="str">
        <f>Activity!M34</f>
        <v/>
      </c>
      <c r="J25" t="str">
        <f>Activity!N34</f>
        <v/>
      </c>
      <c r="K25" t="str">
        <f>Activity!O34</f>
        <v/>
      </c>
      <c r="L25" s="6">
        <f>Activity!P34</f>
        <v>0</v>
      </c>
      <c r="M25" s="6" t="e">
        <f>Activity!#REF!</f>
        <v>#REF!</v>
      </c>
      <c r="N25" t="e">
        <f>Activity!#REF!</f>
        <v>#REF!</v>
      </c>
      <c r="O25" t="e">
        <f>Activity!#REF!</f>
        <v>#REF!</v>
      </c>
      <c r="P25">
        <f>Activity!V34</f>
        <v>0</v>
      </c>
    </row>
    <row r="26" spans="1:16" x14ac:dyDescent="0.25">
      <c r="A26" t="str">
        <f>Activity!B35</f>
        <v/>
      </c>
      <c r="B26">
        <f>Activity!E35</f>
        <v>0</v>
      </c>
      <c r="C26">
        <f>Activity!F35</f>
        <v>0</v>
      </c>
      <c r="D26">
        <f>Activity!G35</f>
        <v>0</v>
      </c>
      <c r="E26">
        <f>Activity!H35</f>
        <v>0</v>
      </c>
      <c r="F26" t="e">
        <f>Activity!#REF!</f>
        <v>#REF!</v>
      </c>
      <c r="G26">
        <f>Activity!J35</f>
        <v>0</v>
      </c>
      <c r="H26">
        <f>Activity!L35</f>
        <v>0</v>
      </c>
      <c r="I26" t="str">
        <f>Activity!M35</f>
        <v/>
      </c>
      <c r="J26" t="str">
        <f>Activity!N35</f>
        <v/>
      </c>
      <c r="K26" t="str">
        <f>Activity!O35</f>
        <v/>
      </c>
      <c r="L26" s="6">
        <f>Activity!P35</f>
        <v>0</v>
      </c>
      <c r="M26" s="6" t="e">
        <f>Activity!#REF!</f>
        <v>#REF!</v>
      </c>
      <c r="N26" t="e">
        <f>Activity!#REF!</f>
        <v>#REF!</v>
      </c>
      <c r="O26" t="e">
        <f>Activity!#REF!</f>
        <v>#REF!</v>
      </c>
      <c r="P26">
        <f>Activity!V35</f>
        <v>0</v>
      </c>
    </row>
    <row r="27" spans="1:16" x14ac:dyDescent="0.25">
      <c r="A27" t="str">
        <f>Activity!B36</f>
        <v/>
      </c>
      <c r="B27">
        <f>Activity!E36</f>
        <v>0</v>
      </c>
      <c r="C27">
        <f>Activity!F36</f>
        <v>0</v>
      </c>
      <c r="D27">
        <f>Activity!G36</f>
        <v>0</v>
      </c>
      <c r="E27">
        <f>Activity!H36</f>
        <v>0</v>
      </c>
      <c r="F27" t="e">
        <f>Activity!#REF!</f>
        <v>#REF!</v>
      </c>
      <c r="G27">
        <f>Activity!J36</f>
        <v>0</v>
      </c>
      <c r="H27">
        <f>Activity!L36</f>
        <v>0</v>
      </c>
      <c r="I27" t="str">
        <f>Activity!M36</f>
        <v/>
      </c>
      <c r="J27" t="str">
        <f>Activity!N36</f>
        <v/>
      </c>
      <c r="K27" t="str">
        <f>Activity!O36</f>
        <v/>
      </c>
      <c r="L27" s="6">
        <f>Activity!P36</f>
        <v>0</v>
      </c>
      <c r="M27" s="6" t="e">
        <f>Activity!#REF!</f>
        <v>#REF!</v>
      </c>
      <c r="N27" t="e">
        <f>Activity!#REF!</f>
        <v>#REF!</v>
      </c>
      <c r="O27" t="e">
        <f>Activity!#REF!</f>
        <v>#REF!</v>
      </c>
      <c r="P27">
        <f>Activity!V36</f>
        <v>0</v>
      </c>
    </row>
    <row r="28" spans="1:16" x14ac:dyDescent="0.25">
      <c r="A28" t="str">
        <f>Activity!B37</f>
        <v/>
      </c>
      <c r="B28">
        <f>Activity!E37</f>
        <v>0</v>
      </c>
      <c r="C28">
        <f>Activity!F37</f>
        <v>0</v>
      </c>
      <c r="D28">
        <f>Activity!G37</f>
        <v>0</v>
      </c>
      <c r="E28">
        <f>Activity!H37</f>
        <v>0</v>
      </c>
      <c r="F28" t="e">
        <f>Activity!#REF!</f>
        <v>#REF!</v>
      </c>
      <c r="G28">
        <f>Activity!J37</f>
        <v>0</v>
      </c>
      <c r="H28">
        <f>Activity!L37</f>
        <v>0</v>
      </c>
      <c r="I28" t="str">
        <f>Activity!M37</f>
        <v/>
      </c>
      <c r="J28" t="str">
        <f>Activity!N37</f>
        <v/>
      </c>
      <c r="K28" t="str">
        <f>Activity!O37</f>
        <v/>
      </c>
      <c r="L28" s="6">
        <f>Activity!P37</f>
        <v>0</v>
      </c>
      <c r="M28" s="6" t="e">
        <f>Activity!#REF!</f>
        <v>#REF!</v>
      </c>
      <c r="N28" t="e">
        <f>Activity!#REF!</f>
        <v>#REF!</v>
      </c>
      <c r="O28" t="e">
        <f>Activity!#REF!</f>
        <v>#REF!</v>
      </c>
      <c r="P28">
        <f>Activity!V37</f>
        <v>0</v>
      </c>
    </row>
    <row r="29" spans="1:16" x14ac:dyDescent="0.25">
      <c r="A29" t="str">
        <f>Activity!B38</f>
        <v/>
      </c>
      <c r="B29">
        <f>Activity!E38</f>
        <v>0</v>
      </c>
      <c r="C29">
        <f>Activity!F38</f>
        <v>0</v>
      </c>
      <c r="D29">
        <f>Activity!G38</f>
        <v>0</v>
      </c>
      <c r="E29">
        <f>Activity!H38</f>
        <v>0</v>
      </c>
      <c r="F29" t="e">
        <f>Activity!#REF!</f>
        <v>#REF!</v>
      </c>
      <c r="G29">
        <f>Activity!J38</f>
        <v>0</v>
      </c>
      <c r="H29">
        <f>Activity!L38</f>
        <v>0</v>
      </c>
      <c r="I29" t="str">
        <f>Activity!M38</f>
        <v/>
      </c>
      <c r="J29" t="str">
        <f>Activity!N38</f>
        <v/>
      </c>
      <c r="K29" t="str">
        <f>Activity!O38</f>
        <v/>
      </c>
      <c r="L29" s="6">
        <f>Activity!P38</f>
        <v>0</v>
      </c>
      <c r="M29" s="6" t="e">
        <f>Activity!#REF!</f>
        <v>#REF!</v>
      </c>
      <c r="N29" t="e">
        <f>Activity!#REF!</f>
        <v>#REF!</v>
      </c>
      <c r="O29" t="e">
        <f>Activity!#REF!</f>
        <v>#REF!</v>
      </c>
      <c r="P29">
        <f>Activity!V38</f>
        <v>0</v>
      </c>
    </row>
    <row r="30" spans="1:16" x14ac:dyDescent="0.25">
      <c r="A30" t="str">
        <f>Activity!B39</f>
        <v/>
      </c>
      <c r="B30">
        <f>Activity!E39</f>
        <v>0</v>
      </c>
      <c r="C30">
        <f>Activity!F39</f>
        <v>0</v>
      </c>
      <c r="D30">
        <f>Activity!G39</f>
        <v>0</v>
      </c>
      <c r="E30">
        <f>Activity!H39</f>
        <v>0</v>
      </c>
      <c r="F30" t="e">
        <f>Activity!#REF!</f>
        <v>#REF!</v>
      </c>
      <c r="G30">
        <f>Activity!J39</f>
        <v>0</v>
      </c>
      <c r="H30">
        <f>Activity!L39</f>
        <v>0</v>
      </c>
      <c r="I30" t="str">
        <f>Activity!M39</f>
        <v/>
      </c>
      <c r="J30" t="str">
        <f>Activity!N39</f>
        <v/>
      </c>
      <c r="K30" t="str">
        <f>Activity!O39</f>
        <v/>
      </c>
      <c r="L30" s="6">
        <f>Activity!P39</f>
        <v>0</v>
      </c>
      <c r="M30" s="6" t="e">
        <f>Activity!#REF!</f>
        <v>#REF!</v>
      </c>
      <c r="N30" t="e">
        <f>Activity!#REF!</f>
        <v>#REF!</v>
      </c>
      <c r="O30" t="e">
        <f>Activity!#REF!</f>
        <v>#REF!</v>
      </c>
      <c r="P30">
        <f>Activity!V39</f>
        <v>0</v>
      </c>
    </row>
    <row r="31" spans="1:16" x14ac:dyDescent="0.25">
      <c r="A31" t="str">
        <f>Activity!B40</f>
        <v/>
      </c>
      <c r="B31">
        <f>Activity!E40</f>
        <v>0</v>
      </c>
      <c r="C31">
        <f>Activity!F40</f>
        <v>0</v>
      </c>
      <c r="D31">
        <f>Activity!G40</f>
        <v>0</v>
      </c>
      <c r="E31">
        <f>Activity!H40</f>
        <v>0</v>
      </c>
      <c r="F31" t="e">
        <f>Activity!#REF!</f>
        <v>#REF!</v>
      </c>
      <c r="G31">
        <f>Activity!J40</f>
        <v>0</v>
      </c>
      <c r="H31">
        <f>Activity!L40</f>
        <v>0</v>
      </c>
      <c r="I31" t="str">
        <f>Activity!M40</f>
        <v/>
      </c>
      <c r="J31" t="str">
        <f>Activity!N40</f>
        <v/>
      </c>
      <c r="K31" t="str">
        <f>Activity!O40</f>
        <v/>
      </c>
      <c r="L31" s="6">
        <f>Activity!P40</f>
        <v>0</v>
      </c>
      <c r="M31" s="6" t="e">
        <f>Activity!#REF!</f>
        <v>#REF!</v>
      </c>
      <c r="N31" t="e">
        <f>Activity!#REF!</f>
        <v>#REF!</v>
      </c>
      <c r="O31" t="e">
        <f>Activity!#REF!</f>
        <v>#REF!</v>
      </c>
      <c r="P31">
        <f>Activity!V40</f>
        <v>0</v>
      </c>
    </row>
    <row r="32" spans="1:16" x14ac:dyDescent="0.25">
      <c r="A32" t="str">
        <f>Activity!B41</f>
        <v/>
      </c>
      <c r="B32">
        <f>Activity!E41</f>
        <v>0</v>
      </c>
      <c r="C32">
        <f>Activity!F41</f>
        <v>0</v>
      </c>
      <c r="D32">
        <f>Activity!G41</f>
        <v>0</v>
      </c>
      <c r="E32">
        <f>Activity!H41</f>
        <v>0</v>
      </c>
      <c r="F32" t="e">
        <f>Activity!#REF!</f>
        <v>#REF!</v>
      </c>
      <c r="G32">
        <f>Activity!J41</f>
        <v>0</v>
      </c>
      <c r="H32">
        <f>Activity!L41</f>
        <v>0</v>
      </c>
      <c r="I32" t="str">
        <f>Activity!M41</f>
        <v/>
      </c>
      <c r="J32" t="str">
        <f>Activity!N41</f>
        <v/>
      </c>
      <c r="K32" t="str">
        <f>Activity!O41</f>
        <v/>
      </c>
      <c r="L32" s="6">
        <f>Activity!P41</f>
        <v>0</v>
      </c>
      <c r="M32" s="6" t="e">
        <f>Activity!#REF!</f>
        <v>#REF!</v>
      </c>
      <c r="N32" t="e">
        <f>Activity!#REF!</f>
        <v>#REF!</v>
      </c>
      <c r="O32" t="e">
        <f>Activity!#REF!</f>
        <v>#REF!</v>
      </c>
      <c r="P32">
        <f>Activity!V41</f>
        <v>0</v>
      </c>
    </row>
    <row r="33" spans="1:16" x14ac:dyDescent="0.25">
      <c r="A33" t="str">
        <f>Activity!B42</f>
        <v/>
      </c>
      <c r="B33">
        <f>Activity!E42</f>
        <v>0</v>
      </c>
      <c r="C33">
        <f>Activity!F42</f>
        <v>0</v>
      </c>
      <c r="D33">
        <f>Activity!G42</f>
        <v>0</v>
      </c>
      <c r="E33">
        <f>Activity!H42</f>
        <v>0</v>
      </c>
      <c r="F33" t="e">
        <f>Activity!#REF!</f>
        <v>#REF!</v>
      </c>
      <c r="G33">
        <f>Activity!J42</f>
        <v>0</v>
      </c>
      <c r="H33">
        <f>Activity!L42</f>
        <v>0</v>
      </c>
      <c r="I33" t="str">
        <f>Activity!M42</f>
        <v/>
      </c>
      <c r="J33" t="str">
        <f>Activity!N42</f>
        <v/>
      </c>
      <c r="K33" t="str">
        <f>Activity!O42</f>
        <v/>
      </c>
      <c r="L33" s="6">
        <f>Activity!P42</f>
        <v>0</v>
      </c>
      <c r="M33" s="6" t="e">
        <f>Activity!#REF!</f>
        <v>#REF!</v>
      </c>
      <c r="N33" t="e">
        <f>Activity!#REF!</f>
        <v>#REF!</v>
      </c>
      <c r="O33" t="e">
        <f>Activity!#REF!</f>
        <v>#REF!</v>
      </c>
      <c r="P33">
        <f>Activity!V42</f>
        <v>0</v>
      </c>
    </row>
    <row r="34" spans="1:16" x14ac:dyDescent="0.25">
      <c r="A34" t="str">
        <f>Activity!B43</f>
        <v/>
      </c>
      <c r="B34">
        <f>Activity!E43</f>
        <v>0</v>
      </c>
      <c r="C34">
        <f>Activity!F43</f>
        <v>0</v>
      </c>
      <c r="D34">
        <f>Activity!G43</f>
        <v>0</v>
      </c>
      <c r="E34">
        <f>Activity!H43</f>
        <v>0</v>
      </c>
      <c r="F34" t="e">
        <f>Activity!#REF!</f>
        <v>#REF!</v>
      </c>
      <c r="G34">
        <f>Activity!J43</f>
        <v>0</v>
      </c>
      <c r="H34">
        <f>Activity!L43</f>
        <v>0</v>
      </c>
      <c r="I34" t="str">
        <f>Activity!M43</f>
        <v/>
      </c>
      <c r="J34" t="str">
        <f>Activity!N43</f>
        <v/>
      </c>
      <c r="K34" t="str">
        <f>Activity!O43</f>
        <v/>
      </c>
      <c r="L34" s="6">
        <f>Activity!P43</f>
        <v>0</v>
      </c>
      <c r="M34" s="6" t="e">
        <f>Activity!#REF!</f>
        <v>#REF!</v>
      </c>
      <c r="N34" t="e">
        <f>Activity!#REF!</f>
        <v>#REF!</v>
      </c>
      <c r="O34" t="e">
        <f>Activity!#REF!</f>
        <v>#REF!</v>
      </c>
      <c r="P34">
        <f>Activity!V43</f>
        <v>0</v>
      </c>
    </row>
    <row r="35" spans="1:16" x14ac:dyDescent="0.25">
      <c r="A35" t="str">
        <f>Activity!B44</f>
        <v/>
      </c>
      <c r="B35">
        <f>Activity!E44</f>
        <v>0</v>
      </c>
      <c r="C35">
        <f>Activity!F44</f>
        <v>0</v>
      </c>
      <c r="D35">
        <f>Activity!G44</f>
        <v>0</v>
      </c>
      <c r="E35">
        <f>Activity!H44</f>
        <v>0</v>
      </c>
      <c r="F35" t="e">
        <f>Activity!#REF!</f>
        <v>#REF!</v>
      </c>
      <c r="G35">
        <f>Activity!J44</f>
        <v>0</v>
      </c>
      <c r="H35">
        <f>Activity!L44</f>
        <v>0</v>
      </c>
      <c r="I35" t="str">
        <f>Activity!M44</f>
        <v/>
      </c>
      <c r="J35" t="str">
        <f>Activity!N44</f>
        <v/>
      </c>
      <c r="K35" t="str">
        <f>Activity!O44</f>
        <v/>
      </c>
      <c r="L35" s="6">
        <f>Activity!P44</f>
        <v>0</v>
      </c>
      <c r="M35" s="6" t="e">
        <f>Activity!#REF!</f>
        <v>#REF!</v>
      </c>
      <c r="N35" t="e">
        <f>Activity!#REF!</f>
        <v>#REF!</v>
      </c>
      <c r="O35" t="e">
        <f>Activity!#REF!</f>
        <v>#REF!</v>
      </c>
      <c r="P35">
        <f>Activity!V44</f>
        <v>0</v>
      </c>
    </row>
    <row r="36" spans="1:16" x14ac:dyDescent="0.25">
      <c r="A36" t="str">
        <f>Activity!B45</f>
        <v/>
      </c>
      <c r="B36">
        <f>Activity!E45</f>
        <v>0</v>
      </c>
      <c r="C36">
        <f>Activity!F45</f>
        <v>0</v>
      </c>
      <c r="D36">
        <f>Activity!G45</f>
        <v>0</v>
      </c>
      <c r="E36">
        <f>Activity!H45</f>
        <v>0</v>
      </c>
      <c r="F36" t="e">
        <f>Activity!#REF!</f>
        <v>#REF!</v>
      </c>
      <c r="G36">
        <f>Activity!J45</f>
        <v>0</v>
      </c>
      <c r="H36">
        <f>Activity!L45</f>
        <v>0</v>
      </c>
      <c r="I36" t="str">
        <f>Activity!M45</f>
        <v/>
      </c>
      <c r="J36" t="str">
        <f>Activity!N45</f>
        <v/>
      </c>
      <c r="K36" t="str">
        <f>Activity!O45</f>
        <v/>
      </c>
      <c r="L36" s="6">
        <f>Activity!P45</f>
        <v>0</v>
      </c>
      <c r="M36" s="6" t="e">
        <f>Activity!#REF!</f>
        <v>#REF!</v>
      </c>
      <c r="N36" t="e">
        <f>Activity!#REF!</f>
        <v>#REF!</v>
      </c>
      <c r="O36" t="e">
        <f>Activity!#REF!</f>
        <v>#REF!</v>
      </c>
      <c r="P36">
        <f>Activity!V45</f>
        <v>0</v>
      </c>
    </row>
    <row r="37" spans="1:16" x14ac:dyDescent="0.25">
      <c r="A37" t="str">
        <f>Activity!B46</f>
        <v/>
      </c>
      <c r="B37">
        <f>Activity!E46</f>
        <v>0</v>
      </c>
      <c r="C37">
        <f>Activity!F46</f>
        <v>0</v>
      </c>
      <c r="D37">
        <f>Activity!G46</f>
        <v>0</v>
      </c>
      <c r="E37">
        <f>Activity!H46</f>
        <v>0</v>
      </c>
      <c r="F37" t="e">
        <f>Activity!#REF!</f>
        <v>#REF!</v>
      </c>
      <c r="G37">
        <f>Activity!J46</f>
        <v>0</v>
      </c>
      <c r="H37">
        <f>Activity!L46</f>
        <v>0</v>
      </c>
      <c r="I37" t="str">
        <f>Activity!M46</f>
        <v/>
      </c>
      <c r="J37" t="str">
        <f>Activity!N46</f>
        <v/>
      </c>
      <c r="K37" t="str">
        <f>Activity!O46</f>
        <v/>
      </c>
      <c r="L37" s="6">
        <f>Activity!P46</f>
        <v>0</v>
      </c>
      <c r="M37" s="6" t="e">
        <f>Activity!#REF!</f>
        <v>#REF!</v>
      </c>
      <c r="N37" t="e">
        <f>Activity!#REF!</f>
        <v>#REF!</v>
      </c>
      <c r="O37" t="e">
        <f>Activity!#REF!</f>
        <v>#REF!</v>
      </c>
      <c r="P37">
        <f>Activity!V46</f>
        <v>0</v>
      </c>
    </row>
    <row r="38" spans="1:16" x14ac:dyDescent="0.25">
      <c r="A38" t="str">
        <f>Activity!B47</f>
        <v/>
      </c>
      <c r="B38">
        <f>Activity!E47</f>
        <v>0</v>
      </c>
      <c r="C38">
        <f>Activity!F47</f>
        <v>0</v>
      </c>
      <c r="D38">
        <f>Activity!G47</f>
        <v>0</v>
      </c>
      <c r="E38">
        <f>Activity!H47</f>
        <v>0</v>
      </c>
      <c r="F38" t="e">
        <f>Activity!#REF!</f>
        <v>#REF!</v>
      </c>
      <c r="G38">
        <f>Activity!J47</f>
        <v>0</v>
      </c>
      <c r="H38">
        <f>Activity!L47</f>
        <v>0</v>
      </c>
      <c r="I38" t="str">
        <f>Activity!M47</f>
        <v/>
      </c>
      <c r="J38" t="str">
        <f>Activity!N47</f>
        <v/>
      </c>
      <c r="K38" t="str">
        <f>Activity!O47</f>
        <v/>
      </c>
      <c r="L38" s="6">
        <f>Activity!P47</f>
        <v>0</v>
      </c>
      <c r="M38" s="6" t="e">
        <f>Activity!#REF!</f>
        <v>#REF!</v>
      </c>
      <c r="N38" t="e">
        <f>Activity!#REF!</f>
        <v>#REF!</v>
      </c>
      <c r="O38" t="e">
        <f>Activity!#REF!</f>
        <v>#REF!</v>
      </c>
      <c r="P38">
        <f>Activity!V47</f>
        <v>0</v>
      </c>
    </row>
    <row r="39" spans="1:16" x14ac:dyDescent="0.25">
      <c r="A39" t="str">
        <f>Activity!B48</f>
        <v/>
      </c>
      <c r="B39">
        <f>Activity!E48</f>
        <v>0</v>
      </c>
      <c r="C39">
        <f>Activity!F48</f>
        <v>0</v>
      </c>
      <c r="D39">
        <f>Activity!G48</f>
        <v>0</v>
      </c>
      <c r="E39">
        <f>Activity!H48</f>
        <v>0</v>
      </c>
      <c r="F39" t="e">
        <f>Activity!#REF!</f>
        <v>#REF!</v>
      </c>
      <c r="G39">
        <f>Activity!J48</f>
        <v>0</v>
      </c>
      <c r="H39">
        <f>Activity!L48</f>
        <v>0</v>
      </c>
      <c r="I39" t="str">
        <f>Activity!M48</f>
        <v/>
      </c>
      <c r="J39" t="str">
        <f>Activity!N48</f>
        <v/>
      </c>
      <c r="K39" t="str">
        <f>Activity!O48</f>
        <v/>
      </c>
      <c r="L39" s="6">
        <f>Activity!P48</f>
        <v>0</v>
      </c>
      <c r="M39" s="6" t="e">
        <f>Activity!#REF!</f>
        <v>#REF!</v>
      </c>
      <c r="N39" t="e">
        <f>Activity!#REF!</f>
        <v>#REF!</v>
      </c>
      <c r="O39" t="e">
        <f>Activity!#REF!</f>
        <v>#REF!</v>
      </c>
      <c r="P39">
        <f>Activity!V48</f>
        <v>0</v>
      </c>
    </row>
    <row r="40" spans="1:16" x14ac:dyDescent="0.25">
      <c r="A40" t="str">
        <f>Activity!B49</f>
        <v/>
      </c>
      <c r="B40">
        <f>Activity!E49</f>
        <v>0</v>
      </c>
      <c r="C40">
        <f>Activity!F49</f>
        <v>0</v>
      </c>
      <c r="D40">
        <f>Activity!G49</f>
        <v>0</v>
      </c>
      <c r="E40">
        <f>Activity!H49</f>
        <v>0</v>
      </c>
      <c r="F40" t="e">
        <f>Activity!#REF!</f>
        <v>#REF!</v>
      </c>
      <c r="G40">
        <f>Activity!J49</f>
        <v>0</v>
      </c>
      <c r="H40">
        <f>Activity!L49</f>
        <v>0</v>
      </c>
      <c r="I40" t="str">
        <f>Activity!M49</f>
        <v/>
      </c>
      <c r="J40" t="str">
        <f>Activity!N49</f>
        <v/>
      </c>
      <c r="K40" t="str">
        <f>Activity!O49</f>
        <v/>
      </c>
      <c r="L40" s="6">
        <f>Activity!P49</f>
        <v>0</v>
      </c>
      <c r="M40" s="6" t="e">
        <f>Activity!#REF!</f>
        <v>#REF!</v>
      </c>
      <c r="N40" t="e">
        <f>Activity!#REF!</f>
        <v>#REF!</v>
      </c>
      <c r="O40" t="e">
        <f>Activity!#REF!</f>
        <v>#REF!</v>
      </c>
      <c r="P40">
        <f>Activity!V49</f>
        <v>0</v>
      </c>
    </row>
    <row r="41" spans="1:16" x14ac:dyDescent="0.25">
      <c r="A41" t="str">
        <f>Activity!B50</f>
        <v/>
      </c>
      <c r="B41">
        <f>Activity!E50</f>
        <v>0</v>
      </c>
      <c r="C41">
        <f>Activity!F50</f>
        <v>0</v>
      </c>
      <c r="D41">
        <f>Activity!G50</f>
        <v>0</v>
      </c>
      <c r="E41">
        <f>Activity!H50</f>
        <v>0</v>
      </c>
      <c r="F41" t="e">
        <f>Activity!#REF!</f>
        <v>#REF!</v>
      </c>
      <c r="G41">
        <f>Activity!J50</f>
        <v>0</v>
      </c>
      <c r="H41">
        <f>Activity!L50</f>
        <v>0</v>
      </c>
      <c r="I41" t="str">
        <f>Activity!M50</f>
        <v/>
      </c>
      <c r="J41" t="str">
        <f>Activity!N50</f>
        <v/>
      </c>
      <c r="K41" t="str">
        <f>Activity!O50</f>
        <v/>
      </c>
      <c r="L41" s="6">
        <f>Activity!P50</f>
        <v>0</v>
      </c>
      <c r="M41" s="6" t="e">
        <f>Activity!#REF!</f>
        <v>#REF!</v>
      </c>
      <c r="N41" t="e">
        <f>Activity!#REF!</f>
        <v>#REF!</v>
      </c>
      <c r="O41" t="e">
        <f>Activity!#REF!</f>
        <v>#REF!</v>
      </c>
      <c r="P41">
        <f>Activity!V50</f>
        <v>0</v>
      </c>
    </row>
    <row r="42" spans="1:16" x14ac:dyDescent="0.25">
      <c r="A42" t="str">
        <f>Activity!B51</f>
        <v/>
      </c>
      <c r="B42">
        <f>Activity!E51</f>
        <v>0</v>
      </c>
      <c r="C42">
        <f>Activity!F51</f>
        <v>0</v>
      </c>
      <c r="D42">
        <f>Activity!G51</f>
        <v>0</v>
      </c>
      <c r="E42">
        <f>Activity!H51</f>
        <v>0</v>
      </c>
      <c r="F42" t="e">
        <f>Activity!#REF!</f>
        <v>#REF!</v>
      </c>
      <c r="G42">
        <f>Activity!J51</f>
        <v>0</v>
      </c>
      <c r="H42">
        <f>Activity!L51</f>
        <v>0</v>
      </c>
      <c r="I42" t="str">
        <f>Activity!M51</f>
        <v/>
      </c>
      <c r="J42" t="str">
        <f>Activity!N51</f>
        <v/>
      </c>
      <c r="K42" t="str">
        <f>Activity!O51</f>
        <v/>
      </c>
      <c r="L42" s="6">
        <f>Activity!P51</f>
        <v>0</v>
      </c>
      <c r="M42" s="6" t="e">
        <f>Activity!#REF!</f>
        <v>#REF!</v>
      </c>
      <c r="N42" t="e">
        <f>Activity!#REF!</f>
        <v>#REF!</v>
      </c>
      <c r="O42" t="e">
        <f>Activity!#REF!</f>
        <v>#REF!</v>
      </c>
      <c r="P42">
        <f>Activity!V51</f>
        <v>0</v>
      </c>
    </row>
    <row r="43" spans="1:16" x14ac:dyDescent="0.25">
      <c r="A43" t="str">
        <f>Activity!B52</f>
        <v/>
      </c>
      <c r="B43">
        <f>Activity!E52</f>
        <v>0</v>
      </c>
      <c r="C43">
        <f>Activity!F52</f>
        <v>0</v>
      </c>
      <c r="D43">
        <f>Activity!G52</f>
        <v>0</v>
      </c>
      <c r="E43">
        <f>Activity!H52</f>
        <v>0</v>
      </c>
      <c r="F43" t="e">
        <f>Activity!#REF!</f>
        <v>#REF!</v>
      </c>
      <c r="G43">
        <f>Activity!J52</f>
        <v>0</v>
      </c>
      <c r="H43">
        <f>Activity!L52</f>
        <v>0</v>
      </c>
      <c r="I43" t="str">
        <f>Activity!M52</f>
        <v/>
      </c>
      <c r="J43" t="str">
        <f>Activity!N52</f>
        <v/>
      </c>
      <c r="K43" t="str">
        <f>Activity!O52</f>
        <v/>
      </c>
      <c r="L43" s="6">
        <f>Activity!P52</f>
        <v>0</v>
      </c>
      <c r="M43" s="6" t="e">
        <f>Activity!#REF!</f>
        <v>#REF!</v>
      </c>
      <c r="N43" t="e">
        <f>Activity!#REF!</f>
        <v>#REF!</v>
      </c>
      <c r="O43" t="e">
        <f>Activity!#REF!</f>
        <v>#REF!</v>
      </c>
      <c r="P43">
        <f>Activity!V52</f>
        <v>0</v>
      </c>
    </row>
    <row r="44" spans="1:16" x14ac:dyDescent="0.25">
      <c r="A44" t="str">
        <f>Activity!B53</f>
        <v/>
      </c>
      <c r="B44">
        <f>Activity!E53</f>
        <v>0</v>
      </c>
      <c r="C44">
        <f>Activity!F53</f>
        <v>0</v>
      </c>
      <c r="D44">
        <f>Activity!G53</f>
        <v>0</v>
      </c>
      <c r="E44">
        <f>Activity!H53</f>
        <v>0</v>
      </c>
      <c r="F44" t="e">
        <f>Activity!#REF!</f>
        <v>#REF!</v>
      </c>
      <c r="G44">
        <f>Activity!J53</f>
        <v>0</v>
      </c>
      <c r="H44">
        <f>Activity!L53</f>
        <v>0</v>
      </c>
      <c r="I44" t="str">
        <f>Activity!M53</f>
        <v/>
      </c>
      <c r="J44" t="str">
        <f>Activity!N53</f>
        <v/>
      </c>
      <c r="K44" t="str">
        <f>Activity!O53</f>
        <v/>
      </c>
      <c r="L44" s="6">
        <f>Activity!P53</f>
        <v>0</v>
      </c>
      <c r="M44" s="6" t="e">
        <f>Activity!#REF!</f>
        <v>#REF!</v>
      </c>
      <c r="N44" t="e">
        <f>Activity!#REF!</f>
        <v>#REF!</v>
      </c>
      <c r="O44" t="e">
        <f>Activity!#REF!</f>
        <v>#REF!</v>
      </c>
      <c r="P44">
        <f>Activity!V53</f>
        <v>0</v>
      </c>
    </row>
    <row r="45" spans="1:16" x14ac:dyDescent="0.25">
      <c r="A45" t="str">
        <f>Activity!B54</f>
        <v/>
      </c>
      <c r="B45">
        <f>Activity!E54</f>
        <v>0</v>
      </c>
      <c r="C45">
        <f>Activity!F54</f>
        <v>0</v>
      </c>
      <c r="D45">
        <f>Activity!G54</f>
        <v>0</v>
      </c>
      <c r="E45">
        <f>Activity!H54</f>
        <v>0</v>
      </c>
      <c r="F45" t="e">
        <f>Activity!#REF!</f>
        <v>#REF!</v>
      </c>
      <c r="G45">
        <f>Activity!J54</f>
        <v>0</v>
      </c>
      <c r="H45">
        <f>Activity!L54</f>
        <v>0</v>
      </c>
      <c r="I45" t="str">
        <f>Activity!M54</f>
        <v/>
      </c>
      <c r="J45" t="str">
        <f>Activity!N54</f>
        <v/>
      </c>
      <c r="K45" t="str">
        <f>Activity!O54</f>
        <v/>
      </c>
      <c r="L45" s="6">
        <f>Activity!P54</f>
        <v>0</v>
      </c>
      <c r="M45" s="6" t="e">
        <f>Activity!#REF!</f>
        <v>#REF!</v>
      </c>
      <c r="N45" t="e">
        <f>Activity!#REF!</f>
        <v>#REF!</v>
      </c>
      <c r="O45" t="e">
        <f>Activity!#REF!</f>
        <v>#REF!</v>
      </c>
      <c r="P45">
        <f>Activity!V54</f>
        <v>0</v>
      </c>
    </row>
    <row r="46" spans="1:16" x14ac:dyDescent="0.25">
      <c r="A46" t="str">
        <f>Activity!B55</f>
        <v/>
      </c>
      <c r="B46">
        <f>Activity!E55</f>
        <v>0</v>
      </c>
      <c r="C46">
        <f>Activity!F55</f>
        <v>0</v>
      </c>
      <c r="D46">
        <f>Activity!G55</f>
        <v>0</v>
      </c>
      <c r="E46">
        <f>Activity!H55</f>
        <v>0</v>
      </c>
      <c r="F46" t="e">
        <f>Activity!#REF!</f>
        <v>#REF!</v>
      </c>
      <c r="G46">
        <f>Activity!J55</f>
        <v>0</v>
      </c>
      <c r="H46">
        <f>Activity!L55</f>
        <v>0</v>
      </c>
      <c r="I46" t="str">
        <f>Activity!M55</f>
        <v/>
      </c>
      <c r="J46" t="str">
        <f>Activity!N55</f>
        <v/>
      </c>
      <c r="K46" t="str">
        <f>Activity!O55</f>
        <v/>
      </c>
      <c r="L46" s="6">
        <f>Activity!P55</f>
        <v>0</v>
      </c>
      <c r="M46" s="6" t="e">
        <f>Activity!#REF!</f>
        <v>#REF!</v>
      </c>
      <c r="N46" t="e">
        <f>Activity!#REF!</f>
        <v>#REF!</v>
      </c>
      <c r="O46" t="e">
        <f>Activity!#REF!</f>
        <v>#REF!</v>
      </c>
      <c r="P46">
        <f>Activity!V55</f>
        <v>0</v>
      </c>
    </row>
    <row r="47" spans="1:16" x14ac:dyDescent="0.25">
      <c r="A47" t="str">
        <f>Activity!B56</f>
        <v/>
      </c>
      <c r="B47">
        <f>Activity!E56</f>
        <v>0</v>
      </c>
      <c r="C47">
        <f>Activity!F56</f>
        <v>0</v>
      </c>
      <c r="D47">
        <f>Activity!G56</f>
        <v>0</v>
      </c>
      <c r="E47">
        <f>Activity!H56</f>
        <v>0</v>
      </c>
      <c r="F47" t="e">
        <f>Activity!#REF!</f>
        <v>#REF!</v>
      </c>
      <c r="G47">
        <f>Activity!J56</f>
        <v>0</v>
      </c>
      <c r="H47">
        <f>Activity!L56</f>
        <v>0</v>
      </c>
      <c r="I47" t="str">
        <f>Activity!M56</f>
        <v/>
      </c>
      <c r="J47" t="str">
        <f>Activity!N56</f>
        <v/>
      </c>
      <c r="K47" t="str">
        <f>Activity!O56</f>
        <v/>
      </c>
      <c r="L47" s="6">
        <f>Activity!P56</f>
        <v>0</v>
      </c>
      <c r="M47" s="6" t="e">
        <f>Activity!#REF!</f>
        <v>#REF!</v>
      </c>
      <c r="N47" t="e">
        <f>Activity!#REF!</f>
        <v>#REF!</v>
      </c>
      <c r="O47" t="e">
        <f>Activity!#REF!</f>
        <v>#REF!</v>
      </c>
      <c r="P47">
        <f>Activity!V56</f>
        <v>0</v>
      </c>
    </row>
    <row r="48" spans="1:16" x14ac:dyDescent="0.25">
      <c r="A48" t="str">
        <f>Activity!B57</f>
        <v/>
      </c>
      <c r="B48">
        <f>Activity!E57</f>
        <v>0</v>
      </c>
      <c r="C48">
        <f>Activity!F57</f>
        <v>0</v>
      </c>
      <c r="D48">
        <f>Activity!G57</f>
        <v>0</v>
      </c>
      <c r="E48">
        <f>Activity!H57</f>
        <v>0</v>
      </c>
      <c r="F48" t="e">
        <f>Activity!#REF!</f>
        <v>#REF!</v>
      </c>
      <c r="G48">
        <f>Activity!J57</f>
        <v>0</v>
      </c>
      <c r="H48">
        <f>Activity!L57</f>
        <v>0</v>
      </c>
      <c r="I48" t="str">
        <f>Activity!M57</f>
        <v/>
      </c>
      <c r="J48" t="str">
        <f>Activity!N57</f>
        <v/>
      </c>
      <c r="K48" t="str">
        <f>Activity!O57</f>
        <v/>
      </c>
      <c r="L48" s="6">
        <f>Activity!P57</f>
        <v>0</v>
      </c>
      <c r="M48" s="6" t="e">
        <f>Activity!#REF!</f>
        <v>#REF!</v>
      </c>
      <c r="N48" t="e">
        <f>Activity!#REF!</f>
        <v>#REF!</v>
      </c>
      <c r="O48" t="e">
        <f>Activity!#REF!</f>
        <v>#REF!</v>
      </c>
      <c r="P48">
        <f>Activity!V57</f>
        <v>0</v>
      </c>
    </row>
    <row r="49" spans="1:16" x14ac:dyDescent="0.25">
      <c r="A49" t="str">
        <f>Activity!B58</f>
        <v/>
      </c>
      <c r="B49">
        <f>Activity!E58</f>
        <v>0</v>
      </c>
      <c r="C49">
        <f>Activity!F58</f>
        <v>0</v>
      </c>
      <c r="D49">
        <f>Activity!G58</f>
        <v>0</v>
      </c>
      <c r="E49">
        <f>Activity!H58</f>
        <v>0</v>
      </c>
      <c r="F49" t="e">
        <f>Activity!#REF!</f>
        <v>#REF!</v>
      </c>
      <c r="G49">
        <f>Activity!J58</f>
        <v>0</v>
      </c>
      <c r="H49">
        <f>Activity!L58</f>
        <v>0</v>
      </c>
      <c r="I49" t="str">
        <f>Activity!M58</f>
        <v/>
      </c>
      <c r="J49" t="str">
        <f>Activity!N58</f>
        <v/>
      </c>
      <c r="K49" t="str">
        <f>Activity!O58</f>
        <v/>
      </c>
      <c r="L49" s="6">
        <f>Activity!P58</f>
        <v>0</v>
      </c>
      <c r="M49" s="6" t="e">
        <f>Activity!#REF!</f>
        <v>#REF!</v>
      </c>
      <c r="N49" t="e">
        <f>Activity!#REF!</f>
        <v>#REF!</v>
      </c>
      <c r="O49" t="e">
        <f>Activity!#REF!</f>
        <v>#REF!</v>
      </c>
      <c r="P49">
        <f>Activity!V58</f>
        <v>0</v>
      </c>
    </row>
    <row r="50" spans="1:16" x14ac:dyDescent="0.25">
      <c r="A50" t="str">
        <f>Activity!B59</f>
        <v/>
      </c>
      <c r="B50">
        <f>Activity!E59</f>
        <v>0</v>
      </c>
      <c r="C50">
        <f>Activity!F59</f>
        <v>0</v>
      </c>
      <c r="D50">
        <f>Activity!G59</f>
        <v>0</v>
      </c>
      <c r="E50">
        <f>Activity!H59</f>
        <v>0</v>
      </c>
      <c r="F50" t="e">
        <f>Activity!#REF!</f>
        <v>#REF!</v>
      </c>
      <c r="G50">
        <f>Activity!J59</f>
        <v>0</v>
      </c>
      <c r="H50">
        <f>Activity!L59</f>
        <v>0</v>
      </c>
      <c r="I50" t="str">
        <f>Activity!M59</f>
        <v/>
      </c>
      <c r="J50" t="str">
        <f>Activity!N59</f>
        <v/>
      </c>
      <c r="K50" t="str">
        <f>Activity!O59</f>
        <v/>
      </c>
      <c r="L50" s="6">
        <f>Activity!P59</f>
        <v>0</v>
      </c>
      <c r="M50" s="6" t="e">
        <f>Activity!#REF!</f>
        <v>#REF!</v>
      </c>
      <c r="N50" t="e">
        <f>Activity!#REF!</f>
        <v>#REF!</v>
      </c>
      <c r="O50" t="e">
        <f>Activity!#REF!</f>
        <v>#REF!</v>
      </c>
      <c r="P50">
        <f>Activity!V59</f>
        <v>0</v>
      </c>
    </row>
    <row r="51" spans="1:16" x14ac:dyDescent="0.25">
      <c r="A51" t="str">
        <f>Activity!B60</f>
        <v/>
      </c>
      <c r="B51">
        <f>Activity!E60</f>
        <v>0</v>
      </c>
      <c r="C51">
        <f>Activity!F60</f>
        <v>0</v>
      </c>
      <c r="D51">
        <f>Activity!G60</f>
        <v>0</v>
      </c>
      <c r="E51">
        <f>Activity!H60</f>
        <v>0</v>
      </c>
      <c r="F51" t="e">
        <f>Activity!#REF!</f>
        <v>#REF!</v>
      </c>
      <c r="G51">
        <f>Activity!J60</f>
        <v>0</v>
      </c>
      <c r="H51">
        <f>Activity!L60</f>
        <v>0</v>
      </c>
      <c r="I51" t="str">
        <f>Activity!M60</f>
        <v/>
      </c>
      <c r="J51" t="str">
        <f>Activity!N60</f>
        <v/>
      </c>
      <c r="K51" t="str">
        <f>Activity!O60</f>
        <v/>
      </c>
      <c r="L51" s="6">
        <f>Activity!P60</f>
        <v>0</v>
      </c>
      <c r="M51" s="6" t="e">
        <f>Activity!#REF!</f>
        <v>#REF!</v>
      </c>
      <c r="N51" t="e">
        <f>Activity!#REF!</f>
        <v>#REF!</v>
      </c>
      <c r="O51" t="e">
        <f>Activity!#REF!</f>
        <v>#REF!</v>
      </c>
      <c r="P51">
        <f>Activity!V60</f>
        <v>0</v>
      </c>
    </row>
    <row r="52" spans="1:16" x14ac:dyDescent="0.25">
      <c r="A52" t="str">
        <f>Activity!B61</f>
        <v/>
      </c>
      <c r="B52">
        <f>Activity!E61</f>
        <v>0</v>
      </c>
      <c r="C52">
        <f>Activity!F61</f>
        <v>0</v>
      </c>
      <c r="D52">
        <f>Activity!G61</f>
        <v>0</v>
      </c>
      <c r="E52">
        <f>Activity!H61</f>
        <v>0</v>
      </c>
      <c r="F52" t="e">
        <f>Activity!#REF!</f>
        <v>#REF!</v>
      </c>
      <c r="G52">
        <f>Activity!J61</f>
        <v>0</v>
      </c>
      <c r="H52">
        <f>Activity!L61</f>
        <v>0</v>
      </c>
      <c r="I52" t="str">
        <f>Activity!M61</f>
        <v/>
      </c>
      <c r="J52" t="str">
        <f>Activity!N61</f>
        <v/>
      </c>
      <c r="K52" t="str">
        <f>Activity!O61</f>
        <v/>
      </c>
      <c r="L52" s="6">
        <f>Activity!P61</f>
        <v>0</v>
      </c>
      <c r="M52" s="6" t="e">
        <f>Activity!#REF!</f>
        <v>#REF!</v>
      </c>
      <c r="N52" t="e">
        <f>Activity!#REF!</f>
        <v>#REF!</v>
      </c>
      <c r="O52" t="e">
        <f>Activity!#REF!</f>
        <v>#REF!</v>
      </c>
      <c r="P52">
        <f>Activity!V61</f>
        <v>0</v>
      </c>
    </row>
    <row r="53" spans="1:16" x14ac:dyDescent="0.25">
      <c r="A53" t="str">
        <f>Activity!B62</f>
        <v/>
      </c>
      <c r="B53">
        <f>Activity!E62</f>
        <v>0</v>
      </c>
      <c r="C53">
        <f>Activity!F62</f>
        <v>0</v>
      </c>
      <c r="D53">
        <f>Activity!G62</f>
        <v>0</v>
      </c>
      <c r="E53">
        <f>Activity!H62</f>
        <v>0</v>
      </c>
      <c r="F53" t="e">
        <f>Activity!#REF!</f>
        <v>#REF!</v>
      </c>
      <c r="G53">
        <f>Activity!J62</f>
        <v>0</v>
      </c>
      <c r="H53">
        <f>Activity!L62</f>
        <v>0</v>
      </c>
      <c r="I53" t="str">
        <f>Activity!M62</f>
        <v/>
      </c>
      <c r="J53" t="str">
        <f>Activity!N62</f>
        <v/>
      </c>
      <c r="K53" t="str">
        <f>Activity!O62</f>
        <v/>
      </c>
      <c r="L53" s="6">
        <f>Activity!P62</f>
        <v>0</v>
      </c>
      <c r="M53" s="6" t="e">
        <f>Activity!#REF!</f>
        <v>#REF!</v>
      </c>
      <c r="N53" t="e">
        <f>Activity!#REF!</f>
        <v>#REF!</v>
      </c>
      <c r="O53" t="e">
        <f>Activity!#REF!</f>
        <v>#REF!</v>
      </c>
      <c r="P53">
        <f>Activity!V62</f>
        <v>0</v>
      </c>
    </row>
    <row r="54" spans="1:16" x14ac:dyDescent="0.25">
      <c r="A54" t="str">
        <f>Activity!B63</f>
        <v/>
      </c>
      <c r="B54">
        <f>Activity!E63</f>
        <v>0</v>
      </c>
      <c r="C54">
        <f>Activity!F63</f>
        <v>0</v>
      </c>
      <c r="D54">
        <f>Activity!G63</f>
        <v>0</v>
      </c>
      <c r="E54">
        <f>Activity!H63</f>
        <v>0</v>
      </c>
      <c r="F54" t="e">
        <f>Activity!#REF!</f>
        <v>#REF!</v>
      </c>
      <c r="G54">
        <f>Activity!J63</f>
        <v>0</v>
      </c>
      <c r="H54">
        <f>Activity!L63</f>
        <v>0</v>
      </c>
      <c r="I54" t="str">
        <f>Activity!M63</f>
        <v/>
      </c>
      <c r="J54" t="str">
        <f>Activity!N63</f>
        <v/>
      </c>
      <c r="K54" t="str">
        <f>Activity!O63</f>
        <v/>
      </c>
      <c r="L54" s="6">
        <f>Activity!P63</f>
        <v>0</v>
      </c>
      <c r="M54" s="6" t="e">
        <f>Activity!#REF!</f>
        <v>#REF!</v>
      </c>
      <c r="N54" t="e">
        <f>Activity!#REF!</f>
        <v>#REF!</v>
      </c>
      <c r="O54" t="e">
        <f>Activity!#REF!</f>
        <v>#REF!</v>
      </c>
      <c r="P54">
        <f>Activity!V63</f>
        <v>0</v>
      </c>
    </row>
    <row r="55" spans="1:16" x14ac:dyDescent="0.25">
      <c r="A55" t="str">
        <f>Activity!B64</f>
        <v/>
      </c>
      <c r="B55">
        <f>Activity!E64</f>
        <v>0</v>
      </c>
      <c r="C55">
        <f>Activity!F64</f>
        <v>0</v>
      </c>
      <c r="D55">
        <f>Activity!G64</f>
        <v>0</v>
      </c>
      <c r="E55">
        <f>Activity!H64</f>
        <v>0</v>
      </c>
      <c r="F55" t="e">
        <f>Activity!#REF!</f>
        <v>#REF!</v>
      </c>
      <c r="G55">
        <f>Activity!J64</f>
        <v>0</v>
      </c>
      <c r="H55">
        <f>Activity!L64</f>
        <v>0</v>
      </c>
      <c r="I55" t="str">
        <f>Activity!M64</f>
        <v/>
      </c>
      <c r="J55" t="str">
        <f>Activity!N64</f>
        <v/>
      </c>
      <c r="K55" t="str">
        <f>Activity!O64</f>
        <v/>
      </c>
      <c r="L55" s="6">
        <f>Activity!P64</f>
        <v>0</v>
      </c>
      <c r="M55" s="6" t="e">
        <f>Activity!#REF!</f>
        <v>#REF!</v>
      </c>
      <c r="N55" t="e">
        <f>Activity!#REF!</f>
        <v>#REF!</v>
      </c>
      <c r="O55" t="e">
        <f>Activity!#REF!</f>
        <v>#REF!</v>
      </c>
      <c r="P55">
        <f>Activity!V64</f>
        <v>0</v>
      </c>
    </row>
    <row r="56" spans="1:16" x14ac:dyDescent="0.25">
      <c r="A56" t="str">
        <f>Activity!B65</f>
        <v/>
      </c>
      <c r="B56">
        <f>Activity!E65</f>
        <v>0</v>
      </c>
      <c r="C56">
        <f>Activity!F65</f>
        <v>0</v>
      </c>
      <c r="D56">
        <f>Activity!G65</f>
        <v>0</v>
      </c>
      <c r="E56">
        <f>Activity!H65</f>
        <v>0</v>
      </c>
      <c r="F56" t="e">
        <f>Activity!#REF!</f>
        <v>#REF!</v>
      </c>
      <c r="G56">
        <f>Activity!J65</f>
        <v>0</v>
      </c>
      <c r="H56">
        <f>Activity!L65</f>
        <v>0</v>
      </c>
      <c r="I56" t="str">
        <f>Activity!M65</f>
        <v/>
      </c>
      <c r="J56" t="str">
        <f>Activity!N65</f>
        <v/>
      </c>
      <c r="K56" t="str">
        <f>Activity!O65</f>
        <v/>
      </c>
      <c r="L56" s="6">
        <f>Activity!P65</f>
        <v>0</v>
      </c>
      <c r="M56" s="6" t="e">
        <f>Activity!#REF!</f>
        <v>#REF!</v>
      </c>
      <c r="N56" t="e">
        <f>Activity!#REF!</f>
        <v>#REF!</v>
      </c>
      <c r="O56" t="e">
        <f>Activity!#REF!</f>
        <v>#REF!</v>
      </c>
      <c r="P56">
        <f>Activity!V65</f>
        <v>0</v>
      </c>
    </row>
    <row r="57" spans="1:16" x14ac:dyDescent="0.25">
      <c r="A57" t="str">
        <f>Activity!B66</f>
        <v/>
      </c>
      <c r="B57">
        <f>Activity!E66</f>
        <v>0</v>
      </c>
      <c r="C57">
        <f>Activity!F66</f>
        <v>0</v>
      </c>
      <c r="D57">
        <f>Activity!G66</f>
        <v>0</v>
      </c>
      <c r="E57">
        <f>Activity!H66</f>
        <v>0</v>
      </c>
      <c r="F57" t="e">
        <f>Activity!#REF!</f>
        <v>#REF!</v>
      </c>
      <c r="G57">
        <f>Activity!J66</f>
        <v>0</v>
      </c>
      <c r="H57">
        <f>Activity!L66</f>
        <v>0</v>
      </c>
      <c r="I57" t="str">
        <f>Activity!M66</f>
        <v/>
      </c>
      <c r="J57" t="str">
        <f>Activity!N66</f>
        <v/>
      </c>
      <c r="K57" t="str">
        <f>Activity!O66</f>
        <v/>
      </c>
      <c r="L57" s="6">
        <f>Activity!P66</f>
        <v>0</v>
      </c>
      <c r="M57" s="6" t="e">
        <f>Activity!#REF!</f>
        <v>#REF!</v>
      </c>
      <c r="N57" t="e">
        <f>Activity!#REF!</f>
        <v>#REF!</v>
      </c>
      <c r="O57" t="e">
        <f>Activity!#REF!</f>
        <v>#REF!</v>
      </c>
      <c r="P57">
        <f>Activity!V66</f>
        <v>0</v>
      </c>
    </row>
    <row r="58" spans="1:16" x14ac:dyDescent="0.25">
      <c r="A58" t="str">
        <f>Activity!B67</f>
        <v/>
      </c>
      <c r="B58">
        <f>Activity!E67</f>
        <v>0</v>
      </c>
      <c r="C58">
        <f>Activity!F67</f>
        <v>0</v>
      </c>
      <c r="D58">
        <f>Activity!G67</f>
        <v>0</v>
      </c>
      <c r="E58">
        <f>Activity!H67</f>
        <v>0</v>
      </c>
      <c r="F58" t="e">
        <f>Activity!#REF!</f>
        <v>#REF!</v>
      </c>
      <c r="G58">
        <f>Activity!J67</f>
        <v>0</v>
      </c>
      <c r="H58">
        <f>Activity!L67</f>
        <v>0</v>
      </c>
      <c r="I58" t="str">
        <f>Activity!M67</f>
        <v/>
      </c>
      <c r="J58" t="str">
        <f>Activity!N67</f>
        <v/>
      </c>
      <c r="K58" t="str">
        <f>Activity!O67</f>
        <v/>
      </c>
      <c r="L58" s="6">
        <f>Activity!P67</f>
        <v>0</v>
      </c>
      <c r="M58" s="6" t="e">
        <f>Activity!#REF!</f>
        <v>#REF!</v>
      </c>
      <c r="N58" t="e">
        <f>Activity!#REF!</f>
        <v>#REF!</v>
      </c>
      <c r="O58" t="e">
        <f>Activity!#REF!</f>
        <v>#REF!</v>
      </c>
      <c r="P58">
        <f>Activity!V67</f>
        <v>0</v>
      </c>
    </row>
    <row r="59" spans="1:16" x14ac:dyDescent="0.25">
      <c r="A59" t="str">
        <f>Activity!B68</f>
        <v/>
      </c>
      <c r="B59">
        <f>Activity!E68</f>
        <v>0</v>
      </c>
      <c r="C59">
        <f>Activity!F68</f>
        <v>0</v>
      </c>
      <c r="D59">
        <f>Activity!G68</f>
        <v>0</v>
      </c>
      <c r="E59">
        <f>Activity!H68</f>
        <v>0</v>
      </c>
      <c r="F59" t="e">
        <f>Activity!#REF!</f>
        <v>#REF!</v>
      </c>
      <c r="G59">
        <f>Activity!J68</f>
        <v>0</v>
      </c>
      <c r="H59">
        <f>Activity!L68</f>
        <v>0</v>
      </c>
      <c r="I59" t="str">
        <f>Activity!M68</f>
        <v/>
      </c>
      <c r="J59" t="str">
        <f>Activity!N68</f>
        <v/>
      </c>
      <c r="K59" t="str">
        <f>Activity!O68</f>
        <v/>
      </c>
      <c r="L59" s="6">
        <f>Activity!P68</f>
        <v>0</v>
      </c>
      <c r="M59" s="6" t="e">
        <f>Activity!#REF!</f>
        <v>#REF!</v>
      </c>
      <c r="N59" t="e">
        <f>Activity!#REF!</f>
        <v>#REF!</v>
      </c>
      <c r="O59" t="e">
        <f>Activity!#REF!</f>
        <v>#REF!</v>
      </c>
      <c r="P59">
        <f>Activity!V68</f>
        <v>0</v>
      </c>
    </row>
    <row r="60" spans="1:16" x14ac:dyDescent="0.25">
      <c r="A60" t="str">
        <f>Activity!B69</f>
        <v/>
      </c>
      <c r="B60">
        <f>Activity!E69</f>
        <v>0</v>
      </c>
      <c r="C60">
        <f>Activity!F69</f>
        <v>0</v>
      </c>
      <c r="D60">
        <f>Activity!G69</f>
        <v>0</v>
      </c>
      <c r="E60">
        <f>Activity!H69</f>
        <v>0</v>
      </c>
      <c r="F60" t="e">
        <f>Activity!#REF!</f>
        <v>#REF!</v>
      </c>
      <c r="G60">
        <f>Activity!J69</f>
        <v>0</v>
      </c>
      <c r="H60">
        <f>Activity!L69</f>
        <v>0</v>
      </c>
      <c r="I60" t="str">
        <f>Activity!M69</f>
        <v/>
      </c>
      <c r="J60" t="str">
        <f>Activity!N69</f>
        <v/>
      </c>
      <c r="K60" t="str">
        <f>Activity!O69</f>
        <v/>
      </c>
      <c r="L60" s="6">
        <f>Activity!P69</f>
        <v>0</v>
      </c>
      <c r="M60" s="6" t="e">
        <f>Activity!#REF!</f>
        <v>#REF!</v>
      </c>
      <c r="N60" t="e">
        <f>Activity!#REF!</f>
        <v>#REF!</v>
      </c>
      <c r="O60" t="e">
        <f>Activity!#REF!</f>
        <v>#REF!</v>
      </c>
      <c r="P60">
        <f>Activity!V69</f>
        <v>0</v>
      </c>
    </row>
    <row r="61" spans="1:16" x14ac:dyDescent="0.25">
      <c r="A61" t="str">
        <f>Activity!B70</f>
        <v/>
      </c>
      <c r="B61">
        <f>Activity!E70</f>
        <v>0</v>
      </c>
      <c r="C61">
        <f>Activity!F70</f>
        <v>0</v>
      </c>
      <c r="D61">
        <f>Activity!G70</f>
        <v>0</v>
      </c>
      <c r="E61">
        <f>Activity!H70</f>
        <v>0</v>
      </c>
      <c r="F61" t="e">
        <f>Activity!#REF!</f>
        <v>#REF!</v>
      </c>
      <c r="G61">
        <f>Activity!J70</f>
        <v>0</v>
      </c>
      <c r="H61">
        <f>Activity!L70</f>
        <v>0</v>
      </c>
      <c r="I61" t="str">
        <f>Activity!M70</f>
        <v/>
      </c>
      <c r="J61" t="str">
        <f>Activity!N70</f>
        <v/>
      </c>
      <c r="K61" t="str">
        <f>Activity!O70</f>
        <v/>
      </c>
      <c r="L61" s="6">
        <f>Activity!P70</f>
        <v>0</v>
      </c>
      <c r="M61" s="6" t="e">
        <f>Activity!#REF!</f>
        <v>#REF!</v>
      </c>
      <c r="N61" t="e">
        <f>Activity!#REF!</f>
        <v>#REF!</v>
      </c>
      <c r="O61" t="e">
        <f>Activity!#REF!</f>
        <v>#REF!</v>
      </c>
      <c r="P61">
        <f>Activity!V70</f>
        <v>0</v>
      </c>
    </row>
    <row r="62" spans="1:16" x14ac:dyDescent="0.25">
      <c r="A62" t="str">
        <f>Activity!B71</f>
        <v/>
      </c>
      <c r="B62">
        <f>Activity!E71</f>
        <v>0</v>
      </c>
      <c r="C62">
        <f>Activity!F71</f>
        <v>0</v>
      </c>
      <c r="D62">
        <f>Activity!G71</f>
        <v>0</v>
      </c>
      <c r="E62">
        <f>Activity!H71</f>
        <v>0</v>
      </c>
      <c r="F62" t="e">
        <f>Activity!#REF!</f>
        <v>#REF!</v>
      </c>
      <c r="G62">
        <f>Activity!J71</f>
        <v>0</v>
      </c>
      <c r="H62">
        <f>Activity!L71</f>
        <v>0</v>
      </c>
      <c r="I62" t="str">
        <f>Activity!M71</f>
        <v/>
      </c>
      <c r="J62" t="str">
        <f>Activity!N71</f>
        <v/>
      </c>
      <c r="K62" t="str">
        <f>Activity!O71</f>
        <v/>
      </c>
      <c r="L62" s="6">
        <f>Activity!P71</f>
        <v>0</v>
      </c>
      <c r="M62" s="6" t="e">
        <f>Activity!#REF!</f>
        <v>#REF!</v>
      </c>
      <c r="N62" t="e">
        <f>Activity!#REF!</f>
        <v>#REF!</v>
      </c>
      <c r="O62" t="e">
        <f>Activity!#REF!</f>
        <v>#REF!</v>
      </c>
      <c r="P62">
        <f>Activity!V71</f>
        <v>0</v>
      </c>
    </row>
    <row r="63" spans="1:16" x14ac:dyDescent="0.25">
      <c r="A63" t="str">
        <f>Activity!B72</f>
        <v/>
      </c>
      <c r="B63">
        <f>Activity!E72</f>
        <v>0</v>
      </c>
      <c r="C63">
        <f>Activity!F72</f>
        <v>0</v>
      </c>
      <c r="D63">
        <f>Activity!G72</f>
        <v>0</v>
      </c>
      <c r="E63">
        <f>Activity!H72</f>
        <v>0</v>
      </c>
      <c r="F63" t="e">
        <f>Activity!#REF!</f>
        <v>#REF!</v>
      </c>
      <c r="G63">
        <f>Activity!J72</f>
        <v>0</v>
      </c>
      <c r="H63">
        <f>Activity!L72</f>
        <v>0</v>
      </c>
      <c r="I63" t="str">
        <f>Activity!M72</f>
        <v/>
      </c>
      <c r="J63" t="str">
        <f>Activity!N72</f>
        <v/>
      </c>
      <c r="K63" t="str">
        <f>Activity!O72</f>
        <v/>
      </c>
      <c r="L63" s="6">
        <f>Activity!P72</f>
        <v>0</v>
      </c>
      <c r="M63" s="6" t="e">
        <f>Activity!#REF!</f>
        <v>#REF!</v>
      </c>
      <c r="N63" t="e">
        <f>Activity!#REF!</f>
        <v>#REF!</v>
      </c>
      <c r="O63" t="e">
        <f>Activity!#REF!</f>
        <v>#REF!</v>
      </c>
      <c r="P63">
        <f>Activity!V72</f>
        <v>0</v>
      </c>
    </row>
    <row r="64" spans="1:16" x14ac:dyDescent="0.25">
      <c r="A64" t="str">
        <f>Activity!B73</f>
        <v/>
      </c>
      <c r="B64">
        <f>Activity!E73</f>
        <v>0</v>
      </c>
      <c r="C64">
        <f>Activity!F73</f>
        <v>0</v>
      </c>
      <c r="D64">
        <f>Activity!G73</f>
        <v>0</v>
      </c>
      <c r="E64">
        <f>Activity!H73</f>
        <v>0</v>
      </c>
      <c r="F64" t="e">
        <f>Activity!#REF!</f>
        <v>#REF!</v>
      </c>
      <c r="G64">
        <f>Activity!J73</f>
        <v>0</v>
      </c>
      <c r="H64">
        <f>Activity!L73</f>
        <v>0</v>
      </c>
      <c r="I64" t="str">
        <f>Activity!M73</f>
        <v/>
      </c>
      <c r="J64" t="str">
        <f>Activity!N73</f>
        <v/>
      </c>
      <c r="K64" t="str">
        <f>Activity!O73</f>
        <v/>
      </c>
      <c r="L64" s="6">
        <f>Activity!P73</f>
        <v>0</v>
      </c>
      <c r="M64" s="6" t="e">
        <f>Activity!#REF!</f>
        <v>#REF!</v>
      </c>
      <c r="N64" t="e">
        <f>Activity!#REF!</f>
        <v>#REF!</v>
      </c>
      <c r="O64" t="e">
        <f>Activity!#REF!</f>
        <v>#REF!</v>
      </c>
      <c r="P64">
        <f>Activity!V73</f>
        <v>0</v>
      </c>
    </row>
    <row r="65" spans="1:16" x14ac:dyDescent="0.25">
      <c r="A65" t="str">
        <f>Activity!B74</f>
        <v/>
      </c>
      <c r="B65">
        <f>Activity!E74</f>
        <v>0</v>
      </c>
      <c r="C65">
        <f>Activity!F74</f>
        <v>0</v>
      </c>
      <c r="D65">
        <f>Activity!G74</f>
        <v>0</v>
      </c>
      <c r="E65">
        <f>Activity!H74</f>
        <v>0</v>
      </c>
      <c r="F65" t="e">
        <f>Activity!#REF!</f>
        <v>#REF!</v>
      </c>
      <c r="G65">
        <f>Activity!J74</f>
        <v>0</v>
      </c>
      <c r="H65">
        <f>Activity!L74</f>
        <v>0</v>
      </c>
      <c r="I65" t="str">
        <f>Activity!M74</f>
        <v/>
      </c>
      <c r="J65" t="str">
        <f>Activity!N74</f>
        <v/>
      </c>
      <c r="K65" t="str">
        <f>Activity!O74</f>
        <v/>
      </c>
      <c r="L65" s="6">
        <f>Activity!P74</f>
        <v>0</v>
      </c>
      <c r="M65" s="6" t="e">
        <f>Activity!#REF!</f>
        <v>#REF!</v>
      </c>
      <c r="N65" t="e">
        <f>Activity!#REF!</f>
        <v>#REF!</v>
      </c>
      <c r="O65" t="e">
        <f>Activity!#REF!</f>
        <v>#REF!</v>
      </c>
      <c r="P65">
        <f>Activity!V74</f>
        <v>0</v>
      </c>
    </row>
    <row r="66" spans="1:16" x14ac:dyDescent="0.25">
      <c r="A66" t="str">
        <f>Activity!B75</f>
        <v/>
      </c>
      <c r="B66">
        <f>Activity!E75</f>
        <v>0</v>
      </c>
      <c r="C66">
        <f>Activity!F75</f>
        <v>0</v>
      </c>
      <c r="D66">
        <f>Activity!G75</f>
        <v>0</v>
      </c>
      <c r="E66">
        <f>Activity!H75</f>
        <v>0</v>
      </c>
      <c r="F66" t="e">
        <f>Activity!#REF!</f>
        <v>#REF!</v>
      </c>
      <c r="G66">
        <f>Activity!J75</f>
        <v>0</v>
      </c>
      <c r="H66">
        <f>Activity!L75</f>
        <v>0</v>
      </c>
      <c r="I66" t="str">
        <f>Activity!M75</f>
        <v/>
      </c>
      <c r="J66" t="str">
        <f>Activity!N75</f>
        <v/>
      </c>
      <c r="K66" t="str">
        <f>Activity!O75</f>
        <v/>
      </c>
      <c r="L66" s="6">
        <f>Activity!P75</f>
        <v>0</v>
      </c>
      <c r="M66" s="6" t="e">
        <f>Activity!#REF!</f>
        <v>#REF!</v>
      </c>
      <c r="N66" t="e">
        <f>Activity!#REF!</f>
        <v>#REF!</v>
      </c>
      <c r="O66" t="e">
        <f>Activity!#REF!</f>
        <v>#REF!</v>
      </c>
      <c r="P66">
        <f>Activity!V75</f>
        <v>0</v>
      </c>
    </row>
    <row r="67" spans="1:16" x14ac:dyDescent="0.25">
      <c r="A67" t="str">
        <f>Activity!B76</f>
        <v/>
      </c>
      <c r="B67">
        <f>Activity!E76</f>
        <v>0</v>
      </c>
      <c r="C67">
        <f>Activity!F76</f>
        <v>0</v>
      </c>
      <c r="D67">
        <f>Activity!G76</f>
        <v>0</v>
      </c>
      <c r="E67">
        <f>Activity!H76</f>
        <v>0</v>
      </c>
      <c r="F67" t="e">
        <f>Activity!#REF!</f>
        <v>#REF!</v>
      </c>
      <c r="G67">
        <f>Activity!J76</f>
        <v>0</v>
      </c>
      <c r="H67">
        <f>Activity!L76</f>
        <v>0</v>
      </c>
      <c r="I67" t="str">
        <f>Activity!M76</f>
        <v/>
      </c>
      <c r="J67" t="str">
        <f>Activity!N76</f>
        <v/>
      </c>
      <c r="K67" t="str">
        <f>Activity!O76</f>
        <v/>
      </c>
      <c r="L67" s="6">
        <f>Activity!P76</f>
        <v>0</v>
      </c>
      <c r="M67" s="6" t="e">
        <f>Activity!#REF!</f>
        <v>#REF!</v>
      </c>
      <c r="N67" t="e">
        <f>Activity!#REF!</f>
        <v>#REF!</v>
      </c>
      <c r="O67" t="e">
        <f>Activity!#REF!</f>
        <v>#REF!</v>
      </c>
      <c r="P67">
        <f>Activity!V76</f>
        <v>0</v>
      </c>
    </row>
    <row r="68" spans="1:16" x14ac:dyDescent="0.25">
      <c r="A68" t="str">
        <f>Activity!B77</f>
        <v/>
      </c>
      <c r="B68">
        <f>Activity!E77</f>
        <v>0</v>
      </c>
      <c r="C68">
        <f>Activity!F77</f>
        <v>0</v>
      </c>
      <c r="D68">
        <f>Activity!G77</f>
        <v>0</v>
      </c>
      <c r="E68">
        <f>Activity!H77</f>
        <v>0</v>
      </c>
      <c r="F68" t="e">
        <f>Activity!#REF!</f>
        <v>#REF!</v>
      </c>
      <c r="G68">
        <f>Activity!J77</f>
        <v>0</v>
      </c>
      <c r="H68">
        <f>Activity!L77</f>
        <v>0</v>
      </c>
      <c r="I68" t="str">
        <f>Activity!M77</f>
        <v/>
      </c>
      <c r="J68" t="str">
        <f>Activity!N77</f>
        <v/>
      </c>
      <c r="K68" t="str">
        <f>Activity!O77</f>
        <v/>
      </c>
      <c r="L68" s="6">
        <f>Activity!P77</f>
        <v>0</v>
      </c>
      <c r="M68" s="6" t="e">
        <f>Activity!#REF!</f>
        <v>#REF!</v>
      </c>
      <c r="N68" t="e">
        <f>Activity!#REF!</f>
        <v>#REF!</v>
      </c>
      <c r="O68" t="e">
        <f>Activity!#REF!</f>
        <v>#REF!</v>
      </c>
      <c r="P68">
        <f>Activity!V77</f>
        <v>0</v>
      </c>
    </row>
    <row r="69" spans="1:16" x14ac:dyDescent="0.25">
      <c r="A69" t="str">
        <f>Activity!B78</f>
        <v/>
      </c>
      <c r="B69">
        <f>Activity!E78</f>
        <v>0</v>
      </c>
      <c r="C69">
        <f>Activity!F78</f>
        <v>0</v>
      </c>
      <c r="D69">
        <f>Activity!G78</f>
        <v>0</v>
      </c>
      <c r="E69">
        <f>Activity!H78</f>
        <v>0</v>
      </c>
      <c r="F69" t="e">
        <f>Activity!#REF!</f>
        <v>#REF!</v>
      </c>
      <c r="G69">
        <f>Activity!J78</f>
        <v>0</v>
      </c>
      <c r="H69">
        <f>Activity!L78</f>
        <v>0</v>
      </c>
      <c r="I69" t="str">
        <f>Activity!M78</f>
        <v/>
      </c>
      <c r="J69" t="str">
        <f>Activity!N78</f>
        <v/>
      </c>
      <c r="K69" t="str">
        <f>Activity!O78</f>
        <v/>
      </c>
      <c r="L69" s="6">
        <f>Activity!P78</f>
        <v>0</v>
      </c>
      <c r="M69" s="6" t="e">
        <f>Activity!#REF!</f>
        <v>#REF!</v>
      </c>
      <c r="N69" t="e">
        <f>Activity!#REF!</f>
        <v>#REF!</v>
      </c>
      <c r="O69" t="e">
        <f>Activity!#REF!</f>
        <v>#REF!</v>
      </c>
      <c r="P69">
        <f>Activity!V78</f>
        <v>0</v>
      </c>
    </row>
    <row r="70" spans="1:16" x14ac:dyDescent="0.25">
      <c r="A70" t="str">
        <f>Activity!B79</f>
        <v/>
      </c>
      <c r="B70">
        <f>Activity!E79</f>
        <v>0</v>
      </c>
      <c r="C70">
        <f>Activity!F79</f>
        <v>0</v>
      </c>
      <c r="D70">
        <f>Activity!G79</f>
        <v>0</v>
      </c>
      <c r="E70">
        <f>Activity!H79</f>
        <v>0</v>
      </c>
      <c r="F70" t="e">
        <f>Activity!#REF!</f>
        <v>#REF!</v>
      </c>
      <c r="G70">
        <f>Activity!J79</f>
        <v>0</v>
      </c>
      <c r="H70">
        <f>Activity!L79</f>
        <v>0</v>
      </c>
      <c r="I70" t="str">
        <f>Activity!M79</f>
        <v/>
      </c>
      <c r="J70" t="str">
        <f>Activity!N79</f>
        <v/>
      </c>
      <c r="K70" t="str">
        <f>Activity!O79</f>
        <v/>
      </c>
      <c r="L70" s="6">
        <f>Activity!P79</f>
        <v>0</v>
      </c>
      <c r="M70" s="6" t="e">
        <f>Activity!#REF!</f>
        <v>#REF!</v>
      </c>
      <c r="N70" t="e">
        <f>Activity!#REF!</f>
        <v>#REF!</v>
      </c>
      <c r="O70" t="e">
        <f>Activity!#REF!</f>
        <v>#REF!</v>
      </c>
      <c r="P70">
        <f>Activity!V79</f>
        <v>0</v>
      </c>
    </row>
    <row r="71" spans="1:16" x14ac:dyDescent="0.25">
      <c r="A71" t="str">
        <f>Activity!B80</f>
        <v/>
      </c>
      <c r="B71">
        <f>Activity!E80</f>
        <v>0</v>
      </c>
      <c r="C71">
        <f>Activity!F80</f>
        <v>0</v>
      </c>
      <c r="D71">
        <f>Activity!G80</f>
        <v>0</v>
      </c>
      <c r="E71">
        <f>Activity!H80</f>
        <v>0</v>
      </c>
      <c r="F71" t="e">
        <f>Activity!#REF!</f>
        <v>#REF!</v>
      </c>
      <c r="G71">
        <f>Activity!J80</f>
        <v>0</v>
      </c>
      <c r="H71">
        <f>Activity!L80</f>
        <v>0</v>
      </c>
      <c r="I71" t="str">
        <f>Activity!M80</f>
        <v/>
      </c>
      <c r="J71" t="str">
        <f>Activity!N80</f>
        <v/>
      </c>
      <c r="K71" t="str">
        <f>Activity!O80</f>
        <v/>
      </c>
      <c r="L71" s="6">
        <f>Activity!P80</f>
        <v>0</v>
      </c>
      <c r="M71" s="6" t="e">
        <f>Activity!#REF!</f>
        <v>#REF!</v>
      </c>
      <c r="N71" t="e">
        <f>Activity!#REF!</f>
        <v>#REF!</v>
      </c>
      <c r="O71" t="e">
        <f>Activity!#REF!</f>
        <v>#REF!</v>
      </c>
      <c r="P71">
        <f>Activity!V80</f>
        <v>0</v>
      </c>
    </row>
    <row r="72" spans="1:16" x14ac:dyDescent="0.25">
      <c r="A72" t="str">
        <f>Activity!B81</f>
        <v/>
      </c>
      <c r="B72">
        <f>Activity!E81</f>
        <v>0</v>
      </c>
      <c r="C72">
        <f>Activity!F81</f>
        <v>0</v>
      </c>
      <c r="D72">
        <f>Activity!G81</f>
        <v>0</v>
      </c>
      <c r="E72">
        <f>Activity!H81</f>
        <v>0</v>
      </c>
      <c r="F72" t="e">
        <f>Activity!#REF!</f>
        <v>#REF!</v>
      </c>
      <c r="G72">
        <f>Activity!J81</f>
        <v>0</v>
      </c>
      <c r="H72">
        <f>Activity!L81</f>
        <v>0</v>
      </c>
      <c r="I72" t="str">
        <f>Activity!M81</f>
        <v/>
      </c>
      <c r="J72" t="str">
        <f>Activity!N81</f>
        <v/>
      </c>
      <c r="K72" t="str">
        <f>Activity!O81</f>
        <v/>
      </c>
      <c r="L72" s="6">
        <f>Activity!P81</f>
        <v>0</v>
      </c>
      <c r="M72" s="6" t="e">
        <f>Activity!#REF!</f>
        <v>#REF!</v>
      </c>
      <c r="N72" t="e">
        <f>Activity!#REF!</f>
        <v>#REF!</v>
      </c>
      <c r="O72" t="e">
        <f>Activity!#REF!</f>
        <v>#REF!</v>
      </c>
      <c r="P72">
        <f>Activity!V81</f>
        <v>0</v>
      </c>
    </row>
    <row r="73" spans="1:16" x14ac:dyDescent="0.25">
      <c r="A73" t="str">
        <f>Activity!B82</f>
        <v/>
      </c>
      <c r="B73">
        <f>Activity!E82</f>
        <v>0</v>
      </c>
      <c r="C73">
        <f>Activity!F82</f>
        <v>0</v>
      </c>
      <c r="D73">
        <f>Activity!G82</f>
        <v>0</v>
      </c>
      <c r="E73">
        <f>Activity!H82</f>
        <v>0</v>
      </c>
      <c r="F73" t="e">
        <f>Activity!#REF!</f>
        <v>#REF!</v>
      </c>
      <c r="G73">
        <f>Activity!J82</f>
        <v>0</v>
      </c>
      <c r="H73">
        <f>Activity!L82</f>
        <v>0</v>
      </c>
      <c r="I73" t="str">
        <f>Activity!M82</f>
        <v/>
      </c>
      <c r="J73" t="str">
        <f>Activity!N82</f>
        <v/>
      </c>
      <c r="K73" t="str">
        <f>Activity!O82</f>
        <v/>
      </c>
      <c r="L73" s="6">
        <f>Activity!P82</f>
        <v>0</v>
      </c>
      <c r="M73" s="6" t="e">
        <f>Activity!#REF!</f>
        <v>#REF!</v>
      </c>
      <c r="N73" t="e">
        <f>Activity!#REF!</f>
        <v>#REF!</v>
      </c>
      <c r="O73" t="e">
        <f>Activity!#REF!</f>
        <v>#REF!</v>
      </c>
      <c r="P73">
        <f>Activity!V82</f>
        <v>0</v>
      </c>
    </row>
    <row r="74" spans="1:16" x14ac:dyDescent="0.25">
      <c r="A74" t="str">
        <f>Activity!B83</f>
        <v/>
      </c>
      <c r="B74">
        <f>Activity!E83</f>
        <v>0</v>
      </c>
      <c r="C74">
        <f>Activity!F83</f>
        <v>0</v>
      </c>
      <c r="D74">
        <f>Activity!G83</f>
        <v>0</v>
      </c>
      <c r="E74">
        <f>Activity!H83</f>
        <v>0</v>
      </c>
      <c r="F74" t="e">
        <f>Activity!#REF!</f>
        <v>#REF!</v>
      </c>
      <c r="G74">
        <f>Activity!J83</f>
        <v>0</v>
      </c>
      <c r="H74">
        <f>Activity!L83</f>
        <v>0</v>
      </c>
      <c r="I74" t="str">
        <f>Activity!M83</f>
        <v/>
      </c>
      <c r="J74" t="str">
        <f>Activity!N83</f>
        <v/>
      </c>
      <c r="K74" t="str">
        <f>Activity!O83</f>
        <v/>
      </c>
      <c r="L74" s="6">
        <f>Activity!P83</f>
        <v>0</v>
      </c>
      <c r="M74" s="6" t="e">
        <f>Activity!#REF!</f>
        <v>#REF!</v>
      </c>
      <c r="N74" t="e">
        <f>Activity!#REF!</f>
        <v>#REF!</v>
      </c>
      <c r="O74" t="e">
        <f>Activity!#REF!</f>
        <v>#REF!</v>
      </c>
      <c r="P74">
        <f>Activity!V83</f>
        <v>0</v>
      </c>
    </row>
    <row r="75" spans="1:16" x14ac:dyDescent="0.25">
      <c r="A75" t="str">
        <f>Activity!B84</f>
        <v/>
      </c>
      <c r="B75">
        <f>Activity!E84</f>
        <v>0</v>
      </c>
      <c r="C75">
        <f>Activity!F84</f>
        <v>0</v>
      </c>
      <c r="D75">
        <f>Activity!G84</f>
        <v>0</v>
      </c>
      <c r="E75">
        <f>Activity!H84</f>
        <v>0</v>
      </c>
      <c r="F75" t="e">
        <f>Activity!#REF!</f>
        <v>#REF!</v>
      </c>
      <c r="G75">
        <f>Activity!J84</f>
        <v>0</v>
      </c>
      <c r="H75">
        <f>Activity!L84</f>
        <v>0</v>
      </c>
      <c r="I75" t="str">
        <f>Activity!M84</f>
        <v/>
      </c>
      <c r="J75" t="str">
        <f>Activity!N84</f>
        <v/>
      </c>
      <c r="K75" t="str">
        <f>Activity!O84</f>
        <v/>
      </c>
      <c r="L75" s="6">
        <f>Activity!P84</f>
        <v>0</v>
      </c>
      <c r="M75" s="6" t="e">
        <f>Activity!#REF!</f>
        <v>#REF!</v>
      </c>
      <c r="N75" t="e">
        <f>Activity!#REF!</f>
        <v>#REF!</v>
      </c>
      <c r="O75" t="e">
        <f>Activity!#REF!</f>
        <v>#REF!</v>
      </c>
      <c r="P75">
        <f>Activity!V84</f>
        <v>0</v>
      </c>
    </row>
    <row r="76" spans="1:16" x14ac:dyDescent="0.25">
      <c r="A76" t="str">
        <f>Activity!B85</f>
        <v/>
      </c>
      <c r="B76">
        <f>Activity!E85</f>
        <v>0</v>
      </c>
      <c r="C76">
        <f>Activity!F85</f>
        <v>0</v>
      </c>
      <c r="D76">
        <f>Activity!G85</f>
        <v>0</v>
      </c>
      <c r="E76">
        <f>Activity!H85</f>
        <v>0</v>
      </c>
      <c r="F76" t="e">
        <f>Activity!#REF!</f>
        <v>#REF!</v>
      </c>
      <c r="G76">
        <f>Activity!J85</f>
        <v>0</v>
      </c>
      <c r="H76">
        <f>Activity!L85</f>
        <v>0</v>
      </c>
      <c r="I76" t="str">
        <f>Activity!M85</f>
        <v/>
      </c>
      <c r="J76" t="str">
        <f>Activity!N85</f>
        <v/>
      </c>
      <c r="K76" t="str">
        <f>Activity!O85</f>
        <v/>
      </c>
      <c r="L76" s="6">
        <f>Activity!P85</f>
        <v>0</v>
      </c>
      <c r="M76" s="6" t="e">
        <f>Activity!#REF!</f>
        <v>#REF!</v>
      </c>
      <c r="N76" t="e">
        <f>Activity!#REF!</f>
        <v>#REF!</v>
      </c>
      <c r="O76" t="e">
        <f>Activity!#REF!</f>
        <v>#REF!</v>
      </c>
      <c r="P76">
        <f>Activity!V85</f>
        <v>0</v>
      </c>
    </row>
    <row r="77" spans="1:16" x14ac:dyDescent="0.25">
      <c r="A77" t="str">
        <f>Activity!B86</f>
        <v/>
      </c>
      <c r="B77">
        <f>Activity!E86</f>
        <v>0</v>
      </c>
      <c r="C77">
        <f>Activity!F86</f>
        <v>0</v>
      </c>
      <c r="D77">
        <f>Activity!G86</f>
        <v>0</v>
      </c>
      <c r="E77">
        <f>Activity!H86</f>
        <v>0</v>
      </c>
      <c r="F77" t="e">
        <f>Activity!#REF!</f>
        <v>#REF!</v>
      </c>
      <c r="G77">
        <f>Activity!J86</f>
        <v>0</v>
      </c>
      <c r="H77">
        <f>Activity!L86</f>
        <v>0</v>
      </c>
      <c r="I77" t="str">
        <f>Activity!M86</f>
        <v/>
      </c>
      <c r="J77" t="str">
        <f>Activity!N86</f>
        <v/>
      </c>
      <c r="K77" t="str">
        <f>Activity!O86</f>
        <v/>
      </c>
      <c r="L77" s="6">
        <f>Activity!P86</f>
        <v>0</v>
      </c>
      <c r="M77" s="6" t="e">
        <f>Activity!#REF!</f>
        <v>#REF!</v>
      </c>
      <c r="N77" t="e">
        <f>Activity!#REF!</f>
        <v>#REF!</v>
      </c>
      <c r="O77" t="e">
        <f>Activity!#REF!</f>
        <v>#REF!</v>
      </c>
      <c r="P77">
        <f>Activity!V86</f>
        <v>0</v>
      </c>
    </row>
    <row r="78" spans="1:16" x14ac:dyDescent="0.25">
      <c r="A78" t="str">
        <f>Activity!B87</f>
        <v/>
      </c>
      <c r="B78">
        <f>Activity!E87</f>
        <v>0</v>
      </c>
      <c r="C78">
        <f>Activity!F87</f>
        <v>0</v>
      </c>
      <c r="D78">
        <f>Activity!G87</f>
        <v>0</v>
      </c>
      <c r="E78">
        <f>Activity!H87</f>
        <v>0</v>
      </c>
      <c r="F78" t="e">
        <f>Activity!#REF!</f>
        <v>#REF!</v>
      </c>
      <c r="G78">
        <f>Activity!J87</f>
        <v>0</v>
      </c>
      <c r="H78">
        <f>Activity!L87</f>
        <v>0</v>
      </c>
      <c r="I78" t="str">
        <f>Activity!M87</f>
        <v/>
      </c>
      <c r="J78" t="str">
        <f>Activity!N87</f>
        <v/>
      </c>
      <c r="K78" t="str">
        <f>Activity!O87</f>
        <v/>
      </c>
      <c r="L78" s="6">
        <f>Activity!P87</f>
        <v>0</v>
      </c>
      <c r="M78" s="6" t="e">
        <f>Activity!#REF!</f>
        <v>#REF!</v>
      </c>
      <c r="N78" t="e">
        <f>Activity!#REF!</f>
        <v>#REF!</v>
      </c>
      <c r="O78" t="e">
        <f>Activity!#REF!</f>
        <v>#REF!</v>
      </c>
      <c r="P78">
        <f>Activity!V87</f>
        <v>0</v>
      </c>
    </row>
    <row r="79" spans="1:16" x14ac:dyDescent="0.25">
      <c r="A79" t="str">
        <f>Activity!B88</f>
        <v/>
      </c>
      <c r="B79">
        <f>Activity!E88</f>
        <v>0</v>
      </c>
      <c r="C79">
        <f>Activity!F88</f>
        <v>0</v>
      </c>
      <c r="D79">
        <f>Activity!G88</f>
        <v>0</v>
      </c>
      <c r="E79">
        <f>Activity!H88</f>
        <v>0</v>
      </c>
      <c r="F79" t="e">
        <f>Activity!#REF!</f>
        <v>#REF!</v>
      </c>
      <c r="G79">
        <f>Activity!J88</f>
        <v>0</v>
      </c>
      <c r="H79">
        <f>Activity!L88</f>
        <v>0</v>
      </c>
      <c r="I79" t="str">
        <f>Activity!M88</f>
        <v/>
      </c>
      <c r="J79" t="str">
        <f>Activity!N88</f>
        <v/>
      </c>
      <c r="K79" t="str">
        <f>Activity!O88</f>
        <v/>
      </c>
      <c r="L79" s="6">
        <f>Activity!P88</f>
        <v>0</v>
      </c>
      <c r="M79" s="6" t="e">
        <f>Activity!#REF!</f>
        <v>#REF!</v>
      </c>
      <c r="N79" t="e">
        <f>Activity!#REF!</f>
        <v>#REF!</v>
      </c>
      <c r="O79" t="e">
        <f>Activity!#REF!</f>
        <v>#REF!</v>
      </c>
      <c r="P79">
        <f>Activity!V88</f>
        <v>0</v>
      </c>
    </row>
    <row r="80" spans="1:16" x14ac:dyDescent="0.25">
      <c r="A80" t="str">
        <f>Activity!B89</f>
        <v/>
      </c>
      <c r="B80">
        <f>Activity!E89</f>
        <v>0</v>
      </c>
      <c r="C80">
        <f>Activity!F89</f>
        <v>0</v>
      </c>
      <c r="D80">
        <f>Activity!G89</f>
        <v>0</v>
      </c>
      <c r="E80">
        <f>Activity!H89</f>
        <v>0</v>
      </c>
      <c r="F80" t="e">
        <f>Activity!#REF!</f>
        <v>#REF!</v>
      </c>
      <c r="G80">
        <f>Activity!J89</f>
        <v>0</v>
      </c>
      <c r="H80">
        <f>Activity!L89</f>
        <v>0</v>
      </c>
      <c r="I80" t="str">
        <f>Activity!M89</f>
        <v/>
      </c>
      <c r="J80" t="str">
        <f>Activity!N89</f>
        <v/>
      </c>
      <c r="K80" t="str">
        <f>Activity!O89</f>
        <v/>
      </c>
      <c r="L80" s="6">
        <f>Activity!P89</f>
        <v>0</v>
      </c>
      <c r="M80" s="6" t="e">
        <f>Activity!#REF!</f>
        <v>#REF!</v>
      </c>
      <c r="N80" t="e">
        <f>Activity!#REF!</f>
        <v>#REF!</v>
      </c>
      <c r="O80" t="e">
        <f>Activity!#REF!</f>
        <v>#REF!</v>
      </c>
      <c r="P80">
        <f>Activity!V89</f>
        <v>0</v>
      </c>
    </row>
    <row r="81" spans="1:16" x14ac:dyDescent="0.25">
      <c r="A81" t="str">
        <f>Activity!B90</f>
        <v/>
      </c>
      <c r="B81">
        <f>Activity!E90</f>
        <v>0</v>
      </c>
      <c r="C81">
        <f>Activity!F90</f>
        <v>0</v>
      </c>
      <c r="D81">
        <f>Activity!G90</f>
        <v>0</v>
      </c>
      <c r="E81">
        <f>Activity!H90</f>
        <v>0</v>
      </c>
      <c r="F81" t="e">
        <f>Activity!#REF!</f>
        <v>#REF!</v>
      </c>
      <c r="G81">
        <f>Activity!J90</f>
        <v>0</v>
      </c>
      <c r="H81">
        <f>Activity!L90</f>
        <v>0</v>
      </c>
      <c r="I81" t="str">
        <f>Activity!M90</f>
        <v/>
      </c>
      <c r="J81" t="str">
        <f>Activity!N90</f>
        <v/>
      </c>
      <c r="K81" t="str">
        <f>Activity!O90</f>
        <v/>
      </c>
      <c r="L81" s="6">
        <f>Activity!P90</f>
        <v>0</v>
      </c>
      <c r="M81" s="6" t="e">
        <f>Activity!#REF!</f>
        <v>#REF!</v>
      </c>
      <c r="N81" t="e">
        <f>Activity!#REF!</f>
        <v>#REF!</v>
      </c>
      <c r="O81" t="e">
        <f>Activity!#REF!</f>
        <v>#REF!</v>
      </c>
      <c r="P81">
        <f>Activity!V90</f>
        <v>0</v>
      </c>
    </row>
    <row r="82" spans="1:16" x14ac:dyDescent="0.25">
      <c r="A82" t="str">
        <f>Activity!B91</f>
        <v/>
      </c>
      <c r="B82">
        <f>Activity!E91</f>
        <v>0</v>
      </c>
      <c r="C82">
        <f>Activity!F91</f>
        <v>0</v>
      </c>
      <c r="D82">
        <f>Activity!G91</f>
        <v>0</v>
      </c>
      <c r="E82">
        <f>Activity!H91</f>
        <v>0</v>
      </c>
      <c r="F82" t="e">
        <f>Activity!#REF!</f>
        <v>#REF!</v>
      </c>
      <c r="G82">
        <f>Activity!J91</f>
        <v>0</v>
      </c>
      <c r="H82">
        <f>Activity!L91</f>
        <v>0</v>
      </c>
      <c r="I82" t="str">
        <f>Activity!M91</f>
        <v/>
      </c>
      <c r="J82" t="str">
        <f>Activity!N91</f>
        <v/>
      </c>
      <c r="K82" t="str">
        <f>Activity!O91</f>
        <v/>
      </c>
      <c r="L82" s="6">
        <f>Activity!P91</f>
        <v>0</v>
      </c>
      <c r="M82" s="6" t="e">
        <f>Activity!#REF!</f>
        <v>#REF!</v>
      </c>
      <c r="N82" t="e">
        <f>Activity!#REF!</f>
        <v>#REF!</v>
      </c>
      <c r="O82" t="e">
        <f>Activity!#REF!</f>
        <v>#REF!</v>
      </c>
      <c r="P82">
        <f>Activity!V91</f>
        <v>0</v>
      </c>
    </row>
    <row r="83" spans="1:16" x14ac:dyDescent="0.25">
      <c r="A83" t="str">
        <f>Activity!B92</f>
        <v/>
      </c>
      <c r="B83">
        <f>Activity!E92</f>
        <v>0</v>
      </c>
      <c r="C83">
        <f>Activity!F92</f>
        <v>0</v>
      </c>
      <c r="D83">
        <f>Activity!G92</f>
        <v>0</v>
      </c>
      <c r="E83">
        <f>Activity!H92</f>
        <v>0</v>
      </c>
      <c r="F83" t="e">
        <f>Activity!#REF!</f>
        <v>#REF!</v>
      </c>
      <c r="G83">
        <f>Activity!J92</f>
        <v>0</v>
      </c>
      <c r="H83">
        <f>Activity!L92</f>
        <v>0</v>
      </c>
      <c r="I83" t="str">
        <f>Activity!M92</f>
        <v/>
      </c>
      <c r="J83" t="str">
        <f>Activity!N92</f>
        <v/>
      </c>
      <c r="K83" t="str">
        <f>Activity!O92</f>
        <v/>
      </c>
      <c r="L83" s="6">
        <f>Activity!P92</f>
        <v>0</v>
      </c>
      <c r="M83" s="6" t="e">
        <f>Activity!#REF!</f>
        <v>#REF!</v>
      </c>
      <c r="N83" t="e">
        <f>Activity!#REF!</f>
        <v>#REF!</v>
      </c>
      <c r="O83" t="e">
        <f>Activity!#REF!</f>
        <v>#REF!</v>
      </c>
      <c r="P83">
        <f>Activity!V92</f>
        <v>0</v>
      </c>
    </row>
    <row r="84" spans="1:16" x14ac:dyDescent="0.25">
      <c r="A84" t="str">
        <f>Activity!B93</f>
        <v/>
      </c>
      <c r="B84">
        <f>Activity!E93</f>
        <v>0</v>
      </c>
      <c r="C84">
        <f>Activity!F93</f>
        <v>0</v>
      </c>
      <c r="D84">
        <f>Activity!G93</f>
        <v>0</v>
      </c>
      <c r="E84">
        <f>Activity!H93</f>
        <v>0</v>
      </c>
      <c r="F84" t="e">
        <f>Activity!#REF!</f>
        <v>#REF!</v>
      </c>
      <c r="G84">
        <f>Activity!J93</f>
        <v>0</v>
      </c>
      <c r="H84">
        <f>Activity!L93</f>
        <v>0</v>
      </c>
      <c r="I84" t="str">
        <f>Activity!M93</f>
        <v/>
      </c>
      <c r="J84" t="str">
        <f>Activity!N93</f>
        <v/>
      </c>
      <c r="K84" t="str">
        <f>Activity!O93</f>
        <v/>
      </c>
      <c r="L84" s="6">
        <f>Activity!P93</f>
        <v>0</v>
      </c>
      <c r="M84" s="6" t="e">
        <f>Activity!#REF!</f>
        <v>#REF!</v>
      </c>
      <c r="N84" t="e">
        <f>Activity!#REF!</f>
        <v>#REF!</v>
      </c>
      <c r="O84" t="e">
        <f>Activity!#REF!</f>
        <v>#REF!</v>
      </c>
      <c r="P84">
        <f>Activity!V93</f>
        <v>0</v>
      </c>
    </row>
    <row r="85" spans="1:16" x14ac:dyDescent="0.25">
      <c r="A85" t="str">
        <f>Activity!B94</f>
        <v/>
      </c>
      <c r="B85">
        <f>Activity!E94</f>
        <v>0</v>
      </c>
      <c r="C85">
        <f>Activity!F94</f>
        <v>0</v>
      </c>
      <c r="D85">
        <f>Activity!G94</f>
        <v>0</v>
      </c>
      <c r="E85">
        <f>Activity!H94</f>
        <v>0</v>
      </c>
      <c r="F85" t="e">
        <f>Activity!#REF!</f>
        <v>#REF!</v>
      </c>
      <c r="G85">
        <f>Activity!J94</f>
        <v>0</v>
      </c>
      <c r="H85">
        <f>Activity!L94</f>
        <v>0</v>
      </c>
      <c r="I85" t="str">
        <f>Activity!M94</f>
        <v/>
      </c>
      <c r="J85" t="str">
        <f>Activity!N94</f>
        <v/>
      </c>
      <c r="K85" t="str">
        <f>Activity!O94</f>
        <v/>
      </c>
      <c r="L85" s="6">
        <f>Activity!P94</f>
        <v>0</v>
      </c>
      <c r="M85" s="6" t="e">
        <f>Activity!#REF!</f>
        <v>#REF!</v>
      </c>
      <c r="N85" t="e">
        <f>Activity!#REF!</f>
        <v>#REF!</v>
      </c>
      <c r="O85" t="e">
        <f>Activity!#REF!</f>
        <v>#REF!</v>
      </c>
      <c r="P85">
        <f>Activity!V94</f>
        <v>0</v>
      </c>
    </row>
    <row r="86" spans="1:16" x14ac:dyDescent="0.25">
      <c r="A86" t="str">
        <f>Activity!B95</f>
        <v/>
      </c>
      <c r="B86">
        <f>Activity!E95</f>
        <v>0</v>
      </c>
      <c r="C86">
        <f>Activity!F95</f>
        <v>0</v>
      </c>
      <c r="D86">
        <f>Activity!G95</f>
        <v>0</v>
      </c>
      <c r="E86">
        <f>Activity!H95</f>
        <v>0</v>
      </c>
      <c r="F86" t="e">
        <f>Activity!#REF!</f>
        <v>#REF!</v>
      </c>
      <c r="G86">
        <f>Activity!J95</f>
        <v>0</v>
      </c>
      <c r="H86">
        <f>Activity!L95</f>
        <v>0</v>
      </c>
      <c r="I86" t="str">
        <f>Activity!M95</f>
        <v/>
      </c>
      <c r="J86" t="str">
        <f>Activity!N95</f>
        <v/>
      </c>
      <c r="K86" t="str">
        <f>Activity!O95</f>
        <v/>
      </c>
      <c r="L86" s="6">
        <f>Activity!P95</f>
        <v>0</v>
      </c>
      <c r="M86" s="6" t="e">
        <f>Activity!#REF!</f>
        <v>#REF!</v>
      </c>
      <c r="N86" t="e">
        <f>Activity!#REF!</f>
        <v>#REF!</v>
      </c>
      <c r="O86" t="e">
        <f>Activity!#REF!</f>
        <v>#REF!</v>
      </c>
      <c r="P86">
        <f>Activity!V95</f>
        <v>0</v>
      </c>
    </row>
    <row r="87" spans="1:16" x14ac:dyDescent="0.25">
      <c r="A87" t="str">
        <f>Activity!B96</f>
        <v/>
      </c>
      <c r="B87">
        <f>Activity!E96</f>
        <v>0</v>
      </c>
      <c r="C87">
        <f>Activity!F96</f>
        <v>0</v>
      </c>
      <c r="D87">
        <f>Activity!G96</f>
        <v>0</v>
      </c>
      <c r="E87">
        <f>Activity!H96</f>
        <v>0</v>
      </c>
      <c r="F87" t="e">
        <f>Activity!#REF!</f>
        <v>#REF!</v>
      </c>
      <c r="G87">
        <f>Activity!J96</f>
        <v>0</v>
      </c>
      <c r="H87">
        <f>Activity!L96</f>
        <v>0</v>
      </c>
      <c r="I87" t="str">
        <f>Activity!M96</f>
        <v/>
      </c>
      <c r="J87" t="str">
        <f>Activity!N96</f>
        <v/>
      </c>
      <c r="K87" t="str">
        <f>Activity!O96</f>
        <v/>
      </c>
      <c r="L87" s="6">
        <f>Activity!P96</f>
        <v>0</v>
      </c>
      <c r="M87" s="6" t="e">
        <f>Activity!#REF!</f>
        <v>#REF!</v>
      </c>
      <c r="N87" t="e">
        <f>Activity!#REF!</f>
        <v>#REF!</v>
      </c>
      <c r="O87" t="e">
        <f>Activity!#REF!</f>
        <v>#REF!</v>
      </c>
      <c r="P87">
        <f>Activity!V96</f>
        <v>0</v>
      </c>
    </row>
    <row r="88" spans="1:16" x14ac:dyDescent="0.25">
      <c r="A88" t="str">
        <f>Activity!B97</f>
        <v/>
      </c>
      <c r="B88">
        <f>Activity!E97</f>
        <v>0</v>
      </c>
      <c r="C88">
        <f>Activity!F97</f>
        <v>0</v>
      </c>
      <c r="D88">
        <f>Activity!G97</f>
        <v>0</v>
      </c>
      <c r="E88">
        <f>Activity!H97</f>
        <v>0</v>
      </c>
      <c r="F88" t="e">
        <f>Activity!#REF!</f>
        <v>#REF!</v>
      </c>
      <c r="G88">
        <f>Activity!J97</f>
        <v>0</v>
      </c>
      <c r="H88">
        <f>Activity!L97</f>
        <v>0</v>
      </c>
      <c r="I88" t="str">
        <f>Activity!M97</f>
        <v/>
      </c>
      <c r="J88" t="str">
        <f>Activity!N97</f>
        <v/>
      </c>
      <c r="K88" t="str">
        <f>Activity!O97</f>
        <v/>
      </c>
      <c r="L88" s="6">
        <f>Activity!P97</f>
        <v>0</v>
      </c>
      <c r="M88" s="6" t="e">
        <f>Activity!#REF!</f>
        <v>#REF!</v>
      </c>
      <c r="N88" t="e">
        <f>Activity!#REF!</f>
        <v>#REF!</v>
      </c>
      <c r="O88" t="e">
        <f>Activity!#REF!</f>
        <v>#REF!</v>
      </c>
      <c r="P88">
        <f>Activity!V97</f>
        <v>0</v>
      </c>
    </row>
    <row r="89" spans="1:16" x14ac:dyDescent="0.25">
      <c r="A89" t="str">
        <f>Activity!B98</f>
        <v/>
      </c>
      <c r="B89">
        <f>Activity!E98</f>
        <v>0</v>
      </c>
      <c r="C89">
        <f>Activity!F98</f>
        <v>0</v>
      </c>
      <c r="D89">
        <f>Activity!G98</f>
        <v>0</v>
      </c>
      <c r="E89">
        <f>Activity!H98</f>
        <v>0</v>
      </c>
      <c r="F89" t="e">
        <f>Activity!#REF!</f>
        <v>#REF!</v>
      </c>
      <c r="G89">
        <f>Activity!J98</f>
        <v>0</v>
      </c>
      <c r="H89">
        <f>Activity!L98</f>
        <v>0</v>
      </c>
      <c r="I89" t="str">
        <f>Activity!M98</f>
        <v/>
      </c>
      <c r="J89" t="str">
        <f>Activity!N98</f>
        <v/>
      </c>
      <c r="K89" t="str">
        <f>Activity!O98</f>
        <v/>
      </c>
      <c r="L89" s="6">
        <f>Activity!P98</f>
        <v>0</v>
      </c>
      <c r="M89" s="6" t="e">
        <f>Activity!#REF!</f>
        <v>#REF!</v>
      </c>
      <c r="N89" t="e">
        <f>Activity!#REF!</f>
        <v>#REF!</v>
      </c>
      <c r="O89" t="e">
        <f>Activity!#REF!</f>
        <v>#REF!</v>
      </c>
      <c r="P89">
        <f>Activity!V98</f>
        <v>0</v>
      </c>
    </row>
    <row r="90" spans="1:16" x14ac:dyDescent="0.25">
      <c r="A90" t="str">
        <f>Activity!B99</f>
        <v/>
      </c>
      <c r="B90">
        <f>Activity!E99</f>
        <v>0</v>
      </c>
      <c r="C90">
        <f>Activity!F99</f>
        <v>0</v>
      </c>
      <c r="D90">
        <f>Activity!G99</f>
        <v>0</v>
      </c>
      <c r="E90">
        <f>Activity!H99</f>
        <v>0</v>
      </c>
      <c r="F90" t="e">
        <f>Activity!#REF!</f>
        <v>#REF!</v>
      </c>
      <c r="G90">
        <f>Activity!J99</f>
        <v>0</v>
      </c>
      <c r="H90">
        <f>Activity!L99</f>
        <v>0</v>
      </c>
      <c r="I90" t="str">
        <f>Activity!M99</f>
        <v/>
      </c>
      <c r="J90" t="str">
        <f>Activity!N99</f>
        <v/>
      </c>
      <c r="K90" t="str">
        <f>Activity!O99</f>
        <v/>
      </c>
      <c r="L90" s="6">
        <f>Activity!P99</f>
        <v>0</v>
      </c>
      <c r="M90" s="6" t="e">
        <f>Activity!#REF!</f>
        <v>#REF!</v>
      </c>
      <c r="N90" t="e">
        <f>Activity!#REF!</f>
        <v>#REF!</v>
      </c>
      <c r="O90" t="e">
        <f>Activity!#REF!</f>
        <v>#REF!</v>
      </c>
      <c r="P90">
        <f>Activity!V99</f>
        <v>0</v>
      </c>
    </row>
    <row r="91" spans="1:16" x14ac:dyDescent="0.25">
      <c r="A91" t="str">
        <f>Activity!B100</f>
        <v/>
      </c>
      <c r="B91">
        <f>Activity!E100</f>
        <v>0</v>
      </c>
      <c r="C91">
        <f>Activity!F100</f>
        <v>0</v>
      </c>
      <c r="D91">
        <f>Activity!G100</f>
        <v>0</v>
      </c>
      <c r="E91">
        <f>Activity!H100</f>
        <v>0</v>
      </c>
      <c r="F91" t="e">
        <f>Activity!#REF!</f>
        <v>#REF!</v>
      </c>
      <c r="G91">
        <f>Activity!J100</f>
        <v>0</v>
      </c>
      <c r="H91">
        <f>Activity!L100</f>
        <v>0</v>
      </c>
      <c r="I91" t="str">
        <f>Activity!M100</f>
        <v/>
      </c>
      <c r="J91" t="str">
        <f>Activity!N100</f>
        <v/>
      </c>
      <c r="K91" t="str">
        <f>Activity!O100</f>
        <v/>
      </c>
      <c r="L91" s="6">
        <f>Activity!P100</f>
        <v>0</v>
      </c>
      <c r="M91" s="6" t="e">
        <f>Activity!#REF!</f>
        <v>#REF!</v>
      </c>
      <c r="N91" t="e">
        <f>Activity!#REF!</f>
        <v>#REF!</v>
      </c>
      <c r="O91" t="e">
        <f>Activity!#REF!</f>
        <v>#REF!</v>
      </c>
      <c r="P91">
        <f>Activity!V100</f>
        <v>0</v>
      </c>
    </row>
    <row r="92" spans="1:16" x14ac:dyDescent="0.25">
      <c r="A92" t="str">
        <f>Activity!B101</f>
        <v/>
      </c>
      <c r="B92">
        <f>Activity!E101</f>
        <v>0</v>
      </c>
      <c r="C92">
        <f>Activity!F101</f>
        <v>0</v>
      </c>
      <c r="D92">
        <f>Activity!G101</f>
        <v>0</v>
      </c>
      <c r="E92">
        <f>Activity!H101</f>
        <v>0</v>
      </c>
      <c r="F92" t="e">
        <f>Activity!#REF!</f>
        <v>#REF!</v>
      </c>
      <c r="G92">
        <f>Activity!J101</f>
        <v>0</v>
      </c>
      <c r="H92">
        <f>Activity!L101</f>
        <v>0</v>
      </c>
      <c r="I92" t="str">
        <f>Activity!M101</f>
        <v/>
      </c>
      <c r="J92" t="str">
        <f>Activity!N101</f>
        <v/>
      </c>
      <c r="K92" t="str">
        <f>Activity!O101</f>
        <v/>
      </c>
      <c r="L92" s="6">
        <f>Activity!P101</f>
        <v>0</v>
      </c>
      <c r="M92" s="6" t="e">
        <f>Activity!#REF!</f>
        <v>#REF!</v>
      </c>
      <c r="N92" t="e">
        <f>Activity!#REF!</f>
        <v>#REF!</v>
      </c>
      <c r="O92" t="e">
        <f>Activity!#REF!</f>
        <v>#REF!</v>
      </c>
      <c r="P92">
        <f>Activity!V101</f>
        <v>0</v>
      </c>
    </row>
    <row r="93" spans="1:16" x14ac:dyDescent="0.25">
      <c r="A93" t="str">
        <f>Activity!B102</f>
        <v/>
      </c>
      <c r="B93">
        <f>Activity!E102</f>
        <v>0</v>
      </c>
      <c r="C93">
        <f>Activity!F102</f>
        <v>0</v>
      </c>
      <c r="D93">
        <f>Activity!G102</f>
        <v>0</v>
      </c>
      <c r="E93">
        <f>Activity!H102</f>
        <v>0</v>
      </c>
      <c r="F93" t="e">
        <f>Activity!#REF!</f>
        <v>#REF!</v>
      </c>
      <c r="G93">
        <f>Activity!J102</f>
        <v>0</v>
      </c>
      <c r="H93">
        <f>Activity!L102</f>
        <v>0</v>
      </c>
      <c r="I93" t="str">
        <f>Activity!M102</f>
        <v/>
      </c>
      <c r="J93" t="str">
        <f>Activity!N102</f>
        <v/>
      </c>
      <c r="K93" t="str">
        <f>Activity!O102</f>
        <v/>
      </c>
      <c r="L93" s="6">
        <f>Activity!P102</f>
        <v>0</v>
      </c>
      <c r="M93" s="6" t="e">
        <f>Activity!#REF!</f>
        <v>#REF!</v>
      </c>
      <c r="N93" t="e">
        <f>Activity!#REF!</f>
        <v>#REF!</v>
      </c>
      <c r="O93" t="e">
        <f>Activity!#REF!</f>
        <v>#REF!</v>
      </c>
      <c r="P93">
        <f>Activity!V102</f>
        <v>0</v>
      </c>
    </row>
    <row r="94" spans="1:16" x14ac:dyDescent="0.25">
      <c r="A94" t="str">
        <f>Activity!B103</f>
        <v/>
      </c>
      <c r="B94">
        <f>Activity!E103</f>
        <v>0</v>
      </c>
      <c r="C94">
        <f>Activity!F103</f>
        <v>0</v>
      </c>
      <c r="D94">
        <f>Activity!G103</f>
        <v>0</v>
      </c>
      <c r="E94">
        <f>Activity!H103</f>
        <v>0</v>
      </c>
      <c r="F94" t="e">
        <f>Activity!#REF!</f>
        <v>#REF!</v>
      </c>
      <c r="G94">
        <f>Activity!J103</f>
        <v>0</v>
      </c>
      <c r="H94">
        <f>Activity!L103</f>
        <v>0</v>
      </c>
      <c r="I94" t="str">
        <f>Activity!M103</f>
        <v/>
      </c>
      <c r="J94" t="str">
        <f>Activity!N103</f>
        <v/>
      </c>
      <c r="K94" t="str">
        <f>Activity!O103</f>
        <v/>
      </c>
      <c r="L94" s="6">
        <f>Activity!P103</f>
        <v>0</v>
      </c>
      <c r="M94" s="6" t="e">
        <f>Activity!#REF!</f>
        <v>#REF!</v>
      </c>
      <c r="N94" t="e">
        <f>Activity!#REF!</f>
        <v>#REF!</v>
      </c>
      <c r="O94" t="e">
        <f>Activity!#REF!</f>
        <v>#REF!</v>
      </c>
      <c r="P94">
        <f>Activity!V103</f>
        <v>0</v>
      </c>
    </row>
    <row r="95" spans="1:16" x14ac:dyDescent="0.25">
      <c r="A95" t="str">
        <f>Activity!B104</f>
        <v/>
      </c>
      <c r="B95">
        <f>Activity!E104</f>
        <v>0</v>
      </c>
      <c r="C95">
        <f>Activity!F104</f>
        <v>0</v>
      </c>
      <c r="D95">
        <f>Activity!G104</f>
        <v>0</v>
      </c>
      <c r="E95">
        <f>Activity!H104</f>
        <v>0</v>
      </c>
      <c r="F95" t="e">
        <f>Activity!#REF!</f>
        <v>#REF!</v>
      </c>
      <c r="G95">
        <f>Activity!J104</f>
        <v>0</v>
      </c>
      <c r="H95">
        <f>Activity!L104</f>
        <v>0</v>
      </c>
      <c r="I95" t="str">
        <f>Activity!M104</f>
        <v/>
      </c>
      <c r="J95" t="str">
        <f>Activity!N104</f>
        <v/>
      </c>
      <c r="K95" t="str">
        <f>Activity!O104</f>
        <v/>
      </c>
      <c r="L95" s="6">
        <f>Activity!P104</f>
        <v>0</v>
      </c>
      <c r="M95" s="6" t="e">
        <f>Activity!#REF!</f>
        <v>#REF!</v>
      </c>
      <c r="N95" t="e">
        <f>Activity!#REF!</f>
        <v>#REF!</v>
      </c>
      <c r="O95" t="e">
        <f>Activity!#REF!</f>
        <v>#REF!</v>
      </c>
      <c r="P95">
        <f>Activity!V104</f>
        <v>0</v>
      </c>
    </row>
    <row r="96" spans="1:16" x14ac:dyDescent="0.25">
      <c r="A96" t="str">
        <f>Activity!B105</f>
        <v/>
      </c>
      <c r="B96">
        <f>Activity!E105</f>
        <v>0</v>
      </c>
      <c r="C96">
        <f>Activity!F105</f>
        <v>0</v>
      </c>
      <c r="D96">
        <f>Activity!G105</f>
        <v>0</v>
      </c>
      <c r="E96">
        <f>Activity!H105</f>
        <v>0</v>
      </c>
      <c r="F96" t="e">
        <f>Activity!#REF!</f>
        <v>#REF!</v>
      </c>
      <c r="G96">
        <f>Activity!J105</f>
        <v>0</v>
      </c>
      <c r="H96">
        <f>Activity!L105</f>
        <v>0</v>
      </c>
      <c r="I96" t="str">
        <f>Activity!M105</f>
        <v/>
      </c>
      <c r="J96" t="str">
        <f>Activity!N105</f>
        <v/>
      </c>
      <c r="K96" t="str">
        <f>Activity!O105</f>
        <v/>
      </c>
      <c r="L96" s="6">
        <f>Activity!P105</f>
        <v>0</v>
      </c>
      <c r="M96" s="6" t="e">
        <f>Activity!#REF!</f>
        <v>#REF!</v>
      </c>
      <c r="N96" t="e">
        <f>Activity!#REF!</f>
        <v>#REF!</v>
      </c>
      <c r="O96" t="e">
        <f>Activity!#REF!</f>
        <v>#REF!</v>
      </c>
      <c r="P96">
        <f>Activity!V105</f>
        <v>0</v>
      </c>
    </row>
    <row r="97" spans="1:16" x14ac:dyDescent="0.25">
      <c r="A97" t="str">
        <f>Activity!B106</f>
        <v/>
      </c>
      <c r="B97">
        <f>Activity!E106</f>
        <v>0</v>
      </c>
      <c r="C97">
        <f>Activity!F106</f>
        <v>0</v>
      </c>
      <c r="D97">
        <f>Activity!G106</f>
        <v>0</v>
      </c>
      <c r="E97">
        <f>Activity!H106</f>
        <v>0</v>
      </c>
      <c r="F97" t="e">
        <f>Activity!#REF!</f>
        <v>#REF!</v>
      </c>
      <c r="G97">
        <f>Activity!J106</f>
        <v>0</v>
      </c>
      <c r="H97">
        <f>Activity!L106</f>
        <v>0</v>
      </c>
      <c r="I97" t="str">
        <f>Activity!M106</f>
        <v/>
      </c>
      <c r="J97" t="str">
        <f>Activity!N106</f>
        <v/>
      </c>
      <c r="K97" t="str">
        <f>Activity!O106</f>
        <v/>
      </c>
      <c r="L97" s="6">
        <f>Activity!P106</f>
        <v>0</v>
      </c>
      <c r="M97" s="6" t="e">
        <f>Activity!#REF!</f>
        <v>#REF!</v>
      </c>
      <c r="N97" t="e">
        <f>Activity!#REF!</f>
        <v>#REF!</v>
      </c>
      <c r="O97" t="e">
        <f>Activity!#REF!</f>
        <v>#REF!</v>
      </c>
      <c r="P97">
        <f>Activity!V106</f>
        <v>0</v>
      </c>
    </row>
    <row r="98" spans="1:16" x14ac:dyDescent="0.25">
      <c r="A98" t="str">
        <f>Activity!B107</f>
        <v/>
      </c>
      <c r="B98">
        <f>Activity!E107</f>
        <v>0</v>
      </c>
      <c r="C98">
        <f>Activity!F107</f>
        <v>0</v>
      </c>
      <c r="D98">
        <f>Activity!G107</f>
        <v>0</v>
      </c>
      <c r="E98">
        <f>Activity!H107</f>
        <v>0</v>
      </c>
      <c r="F98" t="e">
        <f>Activity!#REF!</f>
        <v>#REF!</v>
      </c>
      <c r="G98">
        <f>Activity!J107</f>
        <v>0</v>
      </c>
      <c r="H98">
        <f>Activity!L107</f>
        <v>0</v>
      </c>
      <c r="I98" t="str">
        <f>Activity!M107</f>
        <v/>
      </c>
      <c r="J98" t="str">
        <f>Activity!N107</f>
        <v/>
      </c>
      <c r="K98" t="str">
        <f>Activity!O107</f>
        <v/>
      </c>
      <c r="L98" s="6">
        <f>Activity!P107</f>
        <v>0</v>
      </c>
      <c r="M98" s="6" t="e">
        <f>Activity!#REF!</f>
        <v>#REF!</v>
      </c>
      <c r="N98" t="e">
        <f>Activity!#REF!</f>
        <v>#REF!</v>
      </c>
      <c r="O98" t="e">
        <f>Activity!#REF!</f>
        <v>#REF!</v>
      </c>
      <c r="P98">
        <f>Activity!V107</f>
        <v>0</v>
      </c>
    </row>
    <row r="99" spans="1:16" x14ac:dyDescent="0.25">
      <c r="A99" t="str">
        <f>Activity!B108</f>
        <v/>
      </c>
      <c r="B99">
        <f>Activity!E108</f>
        <v>0</v>
      </c>
      <c r="C99">
        <f>Activity!F108</f>
        <v>0</v>
      </c>
      <c r="D99">
        <f>Activity!G108</f>
        <v>0</v>
      </c>
      <c r="E99">
        <f>Activity!H108</f>
        <v>0</v>
      </c>
      <c r="F99" t="e">
        <f>Activity!#REF!</f>
        <v>#REF!</v>
      </c>
      <c r="G99">
        <f>Activity!J108</f>
        <v>0</v>
      </c>
      <c r="H99">
        <f>Activity!L108</f>
        <v>0</v>
      </c>
      <c r="I99" t="str">
        <f>Activity!M108</f>
        <v/>
      </c>
      <c r="J99" t="str">
        <f>Activity!N108</f>
        <v/>
      </c>
      <c r="K99" t="str">
        <f>Activity!O108</f>
        <v/>
      </c>
      <c r="L99" s="6">
        <f>Activity!P108</f>
        <v>0</v>
      </c>
      <c r="M99" s="6" t="e">
        <f>Activity!#REF!</f>
        <v>#REF!</v>
      </c>
      <c r="N99" t="e">
        <f>Activity!#REF!</f>
        <v>#REF!</v>
      </c>
      <c r="O99" t="e">
        <f>Activity!#REF!</f>
        <v>#REF!</v>
      </c>
      <c r="P99">
        <f>Activity!V108</f>
        <v>0</v>
      </c>
    </row>
    <row r="100" spans="1:16" x14ac:dyDescent="0.25">
      <c r="A100" t="str">
        <f>Activity!B109</f>
        <v/>
      </c>
      <c r="B100">
        <f>Activity!E109</f>
        <v>0</v>
      </c>
      <c r="C100">
        <f>Activity!F109</f>
        <v>0</v>
      </c>
      <c r="D100">
        <f>Activity!G109</f>
        <v>0</v>
      </c>
      <c r="E100">
        <f>Activity!H109</f>
        <v>0</v>
      </c>
      <c r="F100" t="e">
        <f>Activity!#REF!</f>
        <v>#REF!</v>
      </c>
      <c r="G100">
        <f>Activity!J109</f>
        <v>0</v>
      </c>
      <c r="H100">
        <f>Activity!L109</f>
        <v>0</v>
      </c>
      <c r="I100" t="str">
        <f>Activity!M109</f>
        <v/>
      </c>
      <c r="J100" t="str">
        <f>Activity!N109</f>
        <v/>
      </c>
      <c r="K100" t="str">
        <f>Activity!O109</f>
        <v/>
      </c>
      <c r="L100" s="6">
        <f>Activity!P109</f>
        <v>0</v>
      </c>
      <c r="M100" s="6" t="e">
        <f>Activity!#REF!</f>
        <v>#REF!</v>
      </c>
      <c r="N100" t="e">
        <f>Activity!#REF!</f>
        <v>#REF!</v>
      </c>
      <c r="O100" t="e">
        <f>Activity!#REF!</f>
        <v>#REF!</v>
      </c>
      <c r="P100">
        <f>Activity!V109</f>
        <v>0</v>
      </c>
    </row>
    <row r="101" spans="1:16" x14ac:dyDescent="0.25">
      <c r="A101" t="str">
        <f>Activity!B110</f>
        <v/>
      </c>
      <c r="B101">
        <f>Activity!E110</f>
        <v>0</v>
      </c>
      <c r="C101">
        <f>Activity!F110</f>
        <v>0</v>
      </c>
      <c r="D101">
        <f>Activity!G110</f>
        <v>0</v>
      </c>
      <c r="E101">
        <f>Activity!H110</f>
        <v>0</v>
      </c>
      <c r="F101" t="e">
        <f>Activity!#REF!</f>
        <v>#REF!</v>
      </c>
      <c r="G101">
        <f>Activity!J110</f>
        <v>0</v>
      </c>
      <c r="H101">
        <f>Activity!L110</f>
        <v>0</v>
      </c>
      <c r="I101" t="str">
        <f>Activity!M110</f>
        <v/>
      </c>
      <c r="J101" t="str">
        <f>Activity!N110</f>
        <v/>
      </c>
      <c r="K101" t="str">
        <f>Activity!O110</f>
        <v/>
      </c>
      <c r="L101" s="6">
        <f>Activity!P110</f>
        <v>0</v>
      </c>
      <c r="M101" s="6" t="e">
        <f>Activity!#REF!</f>
        <v>#REF!</v>
      </c>
      <c r="N101" t="e">
        <f>Activity!#REF!</f>
        <v>#REF!</v>
      </c>
      <c r="O101" t="e">
        <f>Activity!#REF!</f>
        <v>#REF!</v>
      </c>
      <c r="P101">
        <f>Activity!V110</f>
        <v>0</v>
      </c>
    </row>
    <row r="102" spans="1:16" x14ac:dyDescent="0.25">
      <c r="A102" t="str">
        <f>Activity!B111</f>
        <v/>
      </c>
      <c r="B102">
        <f>Activity!E111</f>
        <v>0</v>
      </c>
      <c r="C102">
        <f>Activity!F111</f>
        <v>0</v>
      </c>
      <c r="D102">
        <f>Activity!G111</f>
        <v>0</v>
      </c>
      <c r="E102">
        <f>Activity!H111</f>
        <v>0</v>
      </c>
      <c r="F102" t="e">
        <f>Activity!#REF!</f>
        <v>#REF!</v>
      </c>
      <c r="G102">
        <f>Activity!J111</f>
        <v>0</v>
      </c>
      <c r="H102">
        <f>Activity!L111</f>
        <v>0</v>
      </c>
      <c r="I102" t="str">
        <f>Activity!M111</f>
        <v/>
      </c>
      <c r="J102" t="str">
        <f>Activity!N111</f>
        <v/>
      </c>
      <c r="K102" t="str">
        <f>Activity!O111</f>
        <v/>
      </c>
      <c r="L102" s="6">
        <f>Activity!P111</f>
        <v>0</v>
      </c>
      <c r="M102" s="6" t="e">
        <f>Activity!#REF!</f>
        <v>#REF!</v>
      </c>
      <c r="N102" t="e">
        <f>Activity!#REF!</f>
        <v>#REF!</v>
      </c>
      <c r="O102" t="e">
        <f>Activity!#REF!</f>
        <v>#REF!</v>
      </c>
      <c r="P102">
        <f>Activity!V111</f>
        <v>0</v>
      </c>
    </row>
    <row r="103" spans="1:16" x14ac:dyDescent="0.25">
      <c r="A103" t="str">
        <f>Activity!B112</f>
        <v/>
      </c>
      <c r="B103">
        <f>Activity!E112</f>
        <v>0</v>
      </c>
      <c r="C103">
        <f>Activity!F112</f>
        <v>0</v>
      </c>
      <c r="D103">
        <f>Activity!G112</f>
        <v>0</v>
      </c>
      <c r="E103">
        <f>Activity!H112</f>
        <v>0</v>
      </c>
      <c r="F103" t="e">
        <f>Activity!#REF!</f>
        <v>#REF!</v>
      </c>
      <c r="G103">
        <f>Activity!J112</f>
        <v>0</v>
      </c>
      <c r="H103">
        <f>Activity!L112</f>
        <v>0</v>
      </c>
      <c r="I103" t="str">
        <f>Activity!M112</f>
        <v/>
      </c>
      <c r="J103" t="str">
        <f>Activity!N112</f>
        <v/>
      </c>
      <c r="K103" t="str">
        <f>Activity!O112</f>
        <v/>
      </c>
      <c r="L103" s="6">
        <f>Activity!P112</f>
        <v>0</v>
      </c>
      <c r="M103" s="6" t="e">
        <f>Activity!#REF!</f>
        <v>#REF!</v>
      </c>
      <c r="N103" t="e">
        <f>Activity!#REF!</f>
        <v>#REF!</v>
      </c>
      <c r="O103" t="e">
        <f>Activity!#REF!</f>
        <v>#REF!</v>
      </c>
      <c r="P103">
        <f>Activity!V112</f>
        <v>0</v>
      </c>
    </row>
    <row r="104" spans="1:16" x14ac:dyDescent="0.25">
      <c r="A104" t="str">
        <f>Activity!B113</f>
        <v/>
      </c>
      <c r="B104">
        <f>Activity!E113</f>
        <v>0</v>
      </c>
      <c r="C104">
        <f>Activity!F113</f>
        <v>0</v>
      </c>
      <c r="D104">
        <f>Activity!G113</f>
        <v>0</v>
      </c>
      <c r="E104">
        <f>Activity!H113</f>
        <v>0</v>
      </c>
      <c r="F104" t="e">
        <f>Activity!#REF!</f>
        <v>#REF!</v>
      </c>
      <c r="G104">
        <f>Activity!J113</f>
        <v>0</v>
      </c>
      <c r="H104">
        <f>Activity!L113</f>
        <v>0</v>
      </c>
      <c r="I104" t="str">
        <f>Activity!M113</f>
        <v/>
      </c>
      <c r="J104" t="str">
        <f>Activity!N113</f>
        <v/>
      </c>
      <c r="K104" t="str">
        <f>Activity!O113</f>
        <v/>
      </c>
      <c r="L104" s="6">
        <f>Activity!P113</f>
        <v>0</v>
      </c>
      <c r="M104" s="6" t="e">
        <f>Activity!#REF!</f>
        <v>#REF!</v>
      </c>
      <c r="N104" t="e">
        <f>Activity!#REF!</f>
        <v>#REF!</v>
      </c>
      <c r="O104" t="e">
        <f>Activity!#REF!</f>
        <v>#REF!</v>
      </c>
      <c r="P104">
        <f>Activity!V113</f>
        <v>0</v>
      </c>
    </row>
    <row r="105" spans="1:16" x14ac:dyDescent="0.25">
      <c r="A105" t="str">
        <f>Activity!B114</f>
        <v/>
      </c>
      <c r="B105">
        <f>Activity!E114</f>
        <v>0</v>
      </c>
      <c r="C105">
        <f>Activity!F114</f>
        <v>0</v>
      </c>
      <c r="D105">
        <f>Activity!G114</f>
        <v>0</v>
      </c>
      <c r="E105">
        <f>Activity!H114</f>
        <v>0</v>
      </c>
      <c r="F105" t="e">
        <f>Activity!#REF!</f>
        <v>#REF!</v>
      </c>
      <c r="G105">
        <f>Activity!J114</f>
        <v>0</v>
      </c>
      <c r="H105">
        <f>Activity!L114</f>
        <v>0</v>
      </c>
      <c r="I105" t="str">
        <f>Activity!M114</f>
        <v/>
      </c>
      <c r="J105" t="str">
        <f>Activity!N114</f>
        <v/>
      </c>
      <c r="K105" t="str">
        <f>Activity!O114</f>
        <v/>
      </c>
      <c r="L105" s="6">
        <f>Activity!P114</f>
        <v>0</v>
      </c>
      <c r="M105" s="6" t="e">
        <f>Activity!#REF!</f>
        <v>#REF!</v>
      </c>
      <c r="N105" t="e">
        <f>Activity!#REF!</f>
        <v>#REF!</v>
      </c>
      <c r="O105" t="e">
        <f>Activity!#REF!</f>
        <v>#REF!</v>
      </c>
      <c r="P105">
        <f>Activity!V114</f>
        <v>0</v>
      </c>
    </row>
    <row r="106" spans="1:16" x14ac:dyDescent="0.25">
      <c r="A106" t="str">
        <f>Activity!B115</f>
        <v/>
      </c>
      <c r="B106">
        <f>Activity!E115</f>
        <v>0</v>
      </c>
      <c r="C106">
        <f>Activity!F115</f>
        <v>0</v>
      </c>
      <c r="D106">
        <f>Activity!G115</f>
        <v>0</v>
      </c>
      <c r="E106">
        <f>Activity!H115</f>
        <v>0</v>
      </c>
      <c r="F106" t="e">
        <f>Activity!#REF!</f>
        <v>#REF!</v>
      </c>
      <c r="G106">
        <f>Activity!J115</f>
        <v>0</v>
      </c>
      <c r="H106">
        <f>Activity!L115</f>
        <v>0</v>
      </c>
      <c r="I106" t="str">
        <f>Activity!M115</f>
        <v/>
      </c>
      <c r="J106" t="str">
        <f>Activity!N115</f>
        <v/>
      </c>
      <c r="K106" t="str">
        <f>Activity!O115</f>
        <v/>
      </c>
      <c r="L106" s="6">
        <f>Activity!P115</f>
        <v>0</v>
      </c>
      <c r="M106" s="6" t="e">
        <f>Activity!#REF!</f>
        <v>#REF!</v>
      </c>
      <c r="N106" t="e">
        <f>Activity!#REF!</f>
        <v>#REF!</v>
      </c>
      <c r="O106" t="e">
        <f>Activity!#REF!</f>
        <v>#REF!</v>
      </c>
      <c r="P106">
        <f>Activity!V115</f>
        <v>0</v>
      </c>
    </row>
    <row r="107" spans="1:16" x14ac:dyDescent="0.25">
      <c r="A107" t="str">
        <f>Activity!B116</f>
        <v/>
      </c>
      <c r="B107">
        <f>Activity!E116</f>
        <v>0</v>
      </c>
      <c r="C107">
        <f>Activity!F116</f>
        <v>0</v>
      </c>
      <c r="D107">
        <f>Activity!G116</f>
        <v>0</v>
      </c>
      <c r="E107">
        <f>Activity!H116</f>
        <v>0</v>
      </c>
      <c r="F107" t="e">
        <f>Activity!#REF!</f>
        <v>#REF!</v>
      </c>
      <c r="G107">
        <f>Activity!J116</f>
        <v>0</v>
      </c>
      <c r="H107">
        <f>Activity!L116</f>
        <v>0</v>
      </c>
      <c r="I107" t="str">
        <f>Activity!M116</f>
        <v/>
      </c>
      <c r="J107" t="str">
        <f>Activity!N116</f>
        <v/>
      </c>
      <c r="K107" t="str">
        <f>Activity!O116</f>
        <v/>
      </c>
      <c r="L107" s="6">
        <f>Activity!P116</f>
        <v>0</v>
      </c>
      <c r="M107" s="6" t="e">
        <f>Activity!#REF!</f>
        <v>#REF!</v>
      </c>
      <c r="N107" t="e">
        <f>Activity!#REF!</f>
        <v>#REF!</v>
      </c>
      <c r="O107" t="e">
        <f>Activity!#REF!</f>
        <v>#REF!</v>
      </c>
      <c r="P107">
        <f>Activity!V116</f>
        <v>0</v>
      </c>
    </row>
    <row r="108" spans="1:16" x14ac:dyDescent="0.25">
      <c r="A108" t="str">
        <f>Activity!B117</f>
        <v/>
      </c>
      <c r="B108">
        <f>Activity!E117</f>
        <v>0</v>
      </c>
      <c r="C108">
        <f>Activity!F117</f>
        <v>0</v>
      </c>
      <c r="D108">
        <f>Activity!G117</f>
        <v>0</v>
      </c>
      <c r="E108">
        <f>Activity!H117</f>
        <v>0</v>
      </c>
      <c r="F108" t="e">
        <f>Activity!#REF!</f>
        <v>#REF!</v>
      </c>
      <c r="G108">
        <f>Activity!J117</f>
        <v>0</v>
      </c>
      <c r="H108">
        <f>Activity!L117</f>
        <v>0</v>
      </c>
      <c r="I108" t="str">
        <f>Activity!M117</f>
        <v/>
      </c>
      <c r="J108" t="str">
        <f>Activity!N117</f>
        <v/>
      </c>
      <c r="K108" t="str">
        <f>Activity!O117</f>
        <v/>
      </c>
      <c r="L108" s="6">
        <f>Activity!P117</f>
        <v>0</v>
      </c>
      <c r="M108" s="6" t="e">
        <f>Activity!#REF!</f>
        <v>#REF!</v>
      </c>
      <c r="N108" t="e">
        <f>Activity!#REF!</f>
        <v>#REF!</v>
      </c>
      <c r="O108" t="e">
        <f>Activity!#REF!</f>
        <v>#REF!</v>
      </c>
      <c r="P108">
        <f>Activity!V117</f>
        <v>0</v>
      </c>
    </row>
    <row r="109" spans="1:16" x14ac:dyDescent="0.25">
      <c r="A109" t="str">
        <f>Activity!B118</f>
        <v/>
      </c>
      <c r="B109">
        <f>Activity!E118</f>
        <v>0</v>
      </c>
      <c r="C109">
        <f>Activity!F118</f>
        <v>0</v>
      </c>
      <c r="D109">
        <f>Activity!G118</f>
        <v>0</v>
      </c>
      <c r="E109">
        <f>Activity!H118</f>
        <v>0</v>
      </c>
      <c r="F109" t="e">
        <f>Activity!#REF!</f>
        <v>#REF!</v>
      </c>
      <c r="G109">
        <f>Activity!J118</f>
        <v>0</v>
      </c>
      <c r="H109">
        <f>Activity!L118</f>
        <v>0</v>
      </c>
      <c r="I109" t="str">
        <f>Activity!M118</f>
        <v/>
      </c>
      <c r="J109" t="str">
        <f>Activity!N118</f>
        <v/>
      </c>
      <c r="K109" t="str">
        <f>Activity!O118</f>
        <v/>
      </c>
      <c r="L109" s="6">
        <f>Activity!P118</f>
        <v>0</v>
      </c>
      <c r="M109" s="6" t="e">
        <f>Activity!#REF!</f>
        <v>#REF!</v>
      </c>
      <c r="N109" t="e">
        <f>Activity!#REF!</f>
        <v>#REF!</v>
      </c>
      <c r="O109" t="e">
        <f>Activity!#REF!</f>
        <v>#REF!</v>
      </c>
      <c r="P109">
        <f>Activity!V118</f>
        <v>0</v>
      </c>
    </row>
    <row r="110" spans="1:16" x14ac:dyDescent="0.25">
      <c r="A110" t="str">
        <f>Activity!B119</f>
        <v/>
      </c>
      <c r="B110">
        <f>Activity!E119</f>
        <v>0</v>
      </c>
      <c r="C110">
        <f>Activity!F119</f>
        <v>0</v>
      </c>
      <c r="D110">
        <f>Activity!G119</f>
        <v>0</v>
      </c>
      <c r="E110">
        <f>Activity!H119</f>
        <v>0</v>
      </c>
      <c r="F110" t="e">
        <f>Activity!#REF!</f>
        <v>#REF!</v>
      </c>
      <c r="G110">
        <f>Activity!J119</f>
        <v>0</v>
      </c>
      <c r="H110">
        <f>Activity!L119</f>
        <v>0</v>
      </c>
      <c r="I110" t="str">
        <f>Activity!M119</f>
        <v/>
      </c>
      <c r="J110" t="str">
        <f>Activity!N119</f>
        <v/>
      </c>
      <c r="K110" t="str">
        <f>Activity!O119</f>
        <v/>
      </c>
      <c r="L110" s="6">
        <f>Activity!P119</f>
        <v>0</v>
      </c>
      <c r="M110" s="6" t="e">
        <f>Activity!#REF!</f>
        <v>#REF!</v>
      </c>
      <c r="N110" t="e">
        <f>Activity!#REF!</f>
        <v>#REF!</v>
      </c>
      <c r="O110" t="e">
        <f>Activity!#REF!</f>
        <v>#REF!</v>
      </c>
      <c r="P110">
        <f>Activity!V119</f>
        <v>0</v>
      </c>
    </row>
    <row r="111" spans="1:16" x14ac:dyDescent="0.25">
      <c r="A111" t="str">
        <f>Activity!B120</f>
        <v/>
      </c>
      <c r="B111">
        <f>Activity!E120</f>
        <v>0</v>
      </c>
      <c r="C111">
        <f>Activity!F120</f>
        <v>0</v>
      </c>
      <c r="D111">
        <f>Activity!G120</f>
        <v>0</v>
      </c>
      <c r="E111">
        <f>Activity!H120</f>
        <v>0</v>
      </c>
      <c r="F111" t="e">
        <f>Activity!#REF!</f>
        <v>#REF!</v>
      </c>
      <c r="G111">
        <f>Activity!J120</f>
        <v>0</v>
      </c>
      <c r="H111">
        <f>Activity!L120</f>
        <v>0</v>
      </c>
      <c r="I111" t="str">
        <f>Activity!M120</f>
        <v/>
      </c>
      <c r="J111" t="str">
        <f>Activity!N120</f>
        <v/>
      </c>
      <c r="K111" t="str">
        <f>Activity!O120</f>
        <v/>
      </c>
      <c r="L111" s="6">
        <f>Activity!P120</f>
        <v>0</v>
      </c>
      <c r="M111" s="6" t="e">
        <f>Activity!#REF!</f>
        <v>#REF!</v>
      </c>
      <c r="N111" t="e">
        <f>Activity!#REF!</f>
        <v>#REF!</v>
      </c>
      <c r="O111" t="e">
        <f>Activity!#REF!</f>
        <v>#REF!</v>
      </c>
      <c r="P111">
        <f>Activity!V120</f>
        <v>0</v>
      </c>
    </row>
    <row r="112" spans="1:16" x14ac:dyDescent="0.25">
      <c r="A112" t="str">
        <f>Activity!B121</f>
        <v/>
      </c>
      <c r="B112">
        <f>Activity!E121</f>
        <v>0</v>
      </c>
      <c r="C112">
        <f>Activity!F121</f>
        <v>0</v>
      </c>
      <c r="D112">
        <f>Activity!G121</f>
        <v>0</v>
      </c>
      <c r="E112">
        <f>Activity!H121</f>
        <v>0</v>
      </c>
      <c r="F112" t="e">
        <f>Activity!#REF!</f>
        <v>#REF!</v>
      </c>
      <c r="G112">
        <f>Activity!J121</f>
        <v>0</v>
      </c>
      <c r="H112">
        <f>Activity!L121</f>
        <v>0</v>
      </c>
      <c r="I112" t="str">
        <f>Activity!M121</f>
        <v/>
      </c>
      <c r="J112" t="str">
        <f>Activity!N121</f>
        <v/>
      </c>
      <c r="K112" t="str">
        <f>Activity!O121</f>
        <v/>
      </c>
      <c r="L112" s="6">
        <f>Activity!P121</f>
        <v>0</v>
      </c>
      <c r="M112" s="6" t="e">
        <f>Activity!#REF!</f>
        <v>#REF!</v>
      </c>
      <c r="N112" t="e">
        <f>Activity!#REF!</f>
        <v>#REF!</v>
      </c>
      <c r="O112" t="e">
        <f>Activity!#REF!</f>
        <v>#REF!</v>
      </c>
      <c r="P112">
        <f>Activity!V121</f>
        <v>0</v>
      </c>
    </row>
    <row r="113" spans="1:16" x14ac:dyDescent="0.25">
      <c r="A113" t="str">
        <f>Activity!B122</f>
        <v/>
      </c>
      <c r="B113">
        <f>Activity!E122</f>
        <v>0</v>
      </c>
      <c r="C113">
        <f>Activity!F122</f>
        <v>0</v>
      </c>
      <c r="D113">
        <f>Activity!G122</f>
        <v>0</v>
      </c>
      <c r="E113">
        <f>Activity!H122</f>
        <v>0</v>
      </c>
      <c r="F113" t="e">
        <f>Activity!#REF!</f>
        <v>#REF!</v>
      </c>
      <c r="G113">
        <f>Activity!J122</f>
        <v>0</v>
      </c>
      <c r="H113">
        <f>Activity!L122</f>
        <v>0</v>
      </c>
      <c r="I113" t="str">
        <f>Activity!M122</f>
        <v/>
      </c>
      <c r="J113" t="str">
        <f>Activity!N122</f>
        <v/>
      </c>
      <c r="K113" t="str">
        <f>Activity!O122</f>
        <v/>
      </c>
      <c r="L113" s="6">
        <f>Activity!P122</f>
        <v>0</v>
      </c>
      <c r="M113" s="6" t="e">
        <f>Activity!#REF!</f>
        <v>#REF!</v>
      </c>
      <c r="N113" t="e">
        <f>Activity!#REF!</f>
        <v>#REF!</v>
      </c>
      <c r="O113" t="e">
        <f>Activity!#REF!</f>
        <v>#REF!</v>
      </c>
      <c r="P113">
        <f>Activity!V122</f>
        <v>0</v>
      </c>
    </row>
    <row r="114" spans="1:16" x14ac:dyDescent="0.25">
      <c r="A114" t="str">
        <f>Activity!B123</f>
        <v/>
      </c>
      <c r="B114">
        <f>Activity!E123</f>
        <v>0</v>
      </c>
      <c r="C114">
        <f>Activity!F123</f>
        <v>0</v>
      </c>
      <c r="D114">
        <f>Activity!G123</f>
        <v>0</v>
      </c>
      <c r="E114">
        <f>Activity!H123</f>
        <v>0</v>
      </c>
      <c r="F114" t="e">
        <f>Activity!#REF!</f>
        <v>#REF!</v>
      </c>
      <c r="G114">
        <f>Activity!J123</f>
        <v>0</v>
      </c>
      <c r="H114">
        <f>Activity!L123</f>
        <v>0</v>
      </c>
      <c r="I114" t="str">
        <f>Activity!M123</f>
        <v/>
      </c>
      <c r="J114" t="str">
        <f>Activity!N123</f>
        <v/>
      </c>
      <c r="K114" t="str">
        <f>Activity!O123</f>
        <v/>
      </c>
      <c r="L114" s="6">
        <f>Activity!P123</f>
        <v>0</v>
      </c>
      <c r="M114" s="6" t="e">
        <f>Activity!#REF!</f>
        <v>#REF!</v>
      </c>
      <c r="N114" t="e">
        <f>Activity!#REF!</f>
        <v>#REF!</v>
      </c>
      <c r="O114" t="e">
        <f>Activity!#REF!</f>
        <v>#REF!</v>
      </c>
      <c r="P114">
        <f>Activity!V123</f>
        <v>0</v>
      </c>
    </row>
    <row r="115" spans="1:16" x14ac:dyDescent="0.25">
      <c r="A115" t="str">
        <f>Activity!B124</f>
        <v/>
      </c>
      <c r="B115">
        <f>Activity!E124</f>
        <v>0</v>
      </c>
      <c r="C115">
        <f>Activity!F124</f>
        <v>0</v>
      </c>
      <c r="D115">
        <f>Activity!G124</f>
        <v>0</v>
      </c>
      <c r="E115">
        <f>Activity!H124</f>
        <v>0</v>
      </c>
      <c r="F115" t="e">
        <f>Activity!#REF!</f>
        <v>#REF!</v>
      </c>
      <c r="G115">
        <f>Activity!J124</f>
        <v>0</v>
      </c>
      <c r="H115">
        <f>Activity!L124</f>
        <v>0</v>
      </c>
      <c r="I115" t="str">
        <f>Activity!M124</f>
        <v/>
      </c>
      <c r="J115" t="str">
        <f>Activity!N124</f>
        <v/>
      </c>
      <c r="K115" t="str">
        <f>Activity!O124</f>
        <v/>
      </c>
      <c r="L115" s="6">
        <f>Activity!P124</f>
        <v>0</v>
      </c>
      <c r="M115" s="6" t="e">
        <f>Activity!#REF!</f>
        <v>#REF!</v>
      </c>
      <c r="N115" t="e">
        <f>Activity!#REF!</f>
        <v>#REF!</v>
      </c>
      <c r="O115" t="e">
        <f>Activity!#REF!</f>
        <v>#REF!</v>
      </c>
      <c r="P115">
        <f>Activity!V124</f>
        <v>0</v>
      </c>
    </row>
    <row r="116" spans="1:16" x14ac:dyDescent="0.25">
      <c r="A116" t="str">
        <f>Activity!B125</f>
        <v/>
      </c>
      <c r="B116">
        <f>Activity!E125</f>
        <v>0</v>
      </c>
      <c r="C116">
        <f>Activity!F125</f>
        <v>0</v>
      </c>
      <c r="D116">
        <f>Activity!G125</f>
        <v>0</v>
      </c>
      <c r="E116">
        <f>Activity!H125</f>
        <v>0</v>
      </c>
      <c r="F116" t="e">
        <f>Activity!#REF!</f>
        <v>#REF!</v>
      </c>
      <c r="G116">
        <f>Activity!J125</f>
        <v>0</v>
      </c>
      <c r="H116">
        <f>Activity!L125</f>
        <v>0</v>
      </c>
      <c r="I116" t="str">
        <f>Activity!M125</f>
        <v/>
      </c>
      <c r="J116" t="str">
        <f>Activity!N125</f>
        <v/>
      </c>
      <c r="K116" t="str">
        <f>Activity!O125</f>
        <v/>
      </c>
      <c r="L116" s="6">
        <f>Activity!P125</f>
        <v>0</v>
      </c>
      <c r="M116" s="6" t="e">
        <f>Activity!#REF!</f>
        <v>#REF!</v>
      </c>
      <c r="N116" t="e">
        <f>Activity!#REF!</f>
        <v>#REF!</v>
      </c>
      <c r="O116" t="e">
        <f>Activity!#REF!</f>
        <v>#REF!</v>
      </c>
      <c r="P116">
        <f>Activity!V125</f>
        <v>0</v>
      </c>
    </row>
    <row r="117" spans="1:16" x14ac:dyDescent="0.25">
      <c r="A117" t="str">
        <f>Activity!B126</f>
        <v/>
      </c>
      <c r="B117">
        <f>Activity!E126</f>
        <v>0</v>
      </c>
      <c r="C117">
        <f>Activity!F126</f>
        <v>0</v>
      </c>
      <c r="D117">
        <f>Activity!G126</f>
        <v>0</v>
      </c>
      <c r="E117">
        <f>Activity!H126</f>
        <v>0</v>
      </c>
      <c r="F117" t="e">
        <f>Activity!#REF!</f>
        <v>#REF!</v>
      </c>
      <c r="G117">
        <f>Activity!J126</f>
        <v>0</v>
      </c>
      <c r="H117">
        <f>Activity!L126</f>
        <v>0</v>
      </c>
      <c r="I117" t="str">
        <f>Activity!M126</f>
        <v/>
      </c>
      <c r="J117" t="str">
        <f>Activity!N126</f>
        <v/>
      </c>
      <c r="K117" t="str">
        <f>Activity!O126</f>
        <v/>
      </c>
      <c r="L117" s="6">
        <f>Activity!P126</f>
        <v>0</v>
      </c>
      <c r="M117" s="6" t="e">
        <f>Activity!#REF!</f>
        <v>#REF!</v>
      </c>
      <c r="N117" t="e">
        <f>Activity!#REF!</f>
        <v>#REF!</v>
      </c>
      <c r="O117" t="e">
        <f>Activity!#REF!</f>
        <v>#REF!</v>
      </c>
      <c r="P117">
        <f>Activity!V126</f>
        <v>0</v>
      </c>
    </row>
    <row r="118" spans="1:16" x14ac:dyDescent="0.25">
      <c r="A118" t="str">
        <f>Activity!B127</f>
        <v/>
      </c>
      <c r="B118">
        <f>Activity!E127</f>
        <v>0</v>
      </c>
      <c r="C118">
        <f>Activity!F127</f>
        <v>0</v>
      </c>
      <c r="D118">
        <f>Activity!G127</f>
        <v>0</v>
      </c>
      <c r="E118">
        <f>Activity!H127</f>
        <v>0</v>
      </c>
      <c r="F118" t="e">
        <f>Activity!#REF!</f>
        <v>#REF!</v>
      </c>
      <c r="G118">
        <f>Activity!J127</f>
        <v>0</v>
      </c>
      <c r="H118">
        <f>Activity!L127</f>
        <v>0</v>
      </c>
      <c r="I118" t="str">
        <f>Activity!M127</f>
        <v/>
      </c>
      <c r="J118" t="str">
        <f>Activity!N127</f>
        <v/>
      </c>
      <c r="K118" t="str">
        <f>Activity!O127</f>
        <v/>
      </c>
      <c r="L118" s="6">
        <f>Activity!P127</f>
        <v>0</v>
      </c>
      <c r="M118" s="6" t="e">
        <f>Activity!#REF!</f>
        <v>#REF!</v>
      </c>
      <c r="N118" t="e">
        <f>Activity!#REF!</f>
        <v>#REF!</v>
      </c>
      <c r="O118" t="e">
        <f>Activity!#REF!</f>
        <v>#REF!</v>
      </c>
      <c r="P118">
        <f>Activity!V127</f>
        <v>0</v>
      </c>
    </row>
    <row r="119" spans="1:16" x14ac:dyDescent="0.25">
      <c r="A119" t="str">
        <f>Activity!B128</f>
        <v/>
      </c>
      <c r="B119">
        <f>Activity!E128</f>
        <v>0</v>
      </c>
      <c r="C119">
        <f>Activity!F128</f>
        <v>0</v>
      </c>
      <c r="D119">
        <f>Activity!G128</f>
        <v>0</v>
      </c>
      <c r="E119">
        <f>Activity!H128</f>
        <v>0</v>
      </c>
      <c r="F119" t="e">
        <f>Activity!#REF!</f>
        <v>#REF!</v>
      </c>
      <c r="G119">
        <f>Activity!J128</f>
        <v>0</v>
      </c>
      <c r="H119">
        <f>Activity!L128</f>
        <v>0</v>
      </c>
      <c r="I119" t="str">
        <f>Activity!M128</f>
        <v/>
      </c>
      <c r="J119" t="str">
        <f>Activity!N128</f>
        <v/>
      </c>
      <c r="K119" t="str">
        <f>Activity!O128</f>
        <v/>
      </c>
      <c r="L119" s="6">
        <f>Activity!P128</f>
        <v>0</v>
      </c>
      <c r="M119" s="6" t="e">
        <f>Activity!#REF!</f>
        <v>#REF!</v>
      </c>
      <c r="N119" t="e">
        <f>Activity!#REF!</f>
        <v>#REF!</v>
      </c>
      <c r="O119" t="e">
        <f>Activity!#REF!</f>
        <v>#REF!</v>
      </c>
      <c r="P119">
        <f>Activity!V128</f>
        <v>0</v>
      </c>
    </row>
    <row r="120" spans="1:16" x14ac:dyDescent="0.25">
      <c r="A120" t="str">
        <f>Activity!B129</f>
        <v/>
      </c>
      <c r="B120">
        <f>Activity!E129</f>
        <v>0</v>
      </c>
      <c r="C120">
        <f>Activity!F129</f>
        <v>0</v>
      </c>
      <c r="D120">
        <f>Activity!G129</f>
        <v>0</v>
      </c>
      <c r="E120">
        <f>Activity!H129</f>
        <v>0</v>
      </c>
      <c r="F120" t="e">
        <f>Activity!#REF!</f>
        <v>#REF!</v>
      </c>
      <c r="G120">
        <f>Activity!J129</f>
        <v>0</v>
      </c>
      <c r="H120">
        <f>Activity!L129</f>
        <v>0</v>
      </c>
      <c r="I120" t="str">
        <f>Activity!M129</f>
        <v/>
      </c>
      <c r="J120" t="str">
        <f>Activity!N129</f>
        <v/>
      </c>
      <c r="K120" t="str">
        <f>Activity!O129</f>
        <v/>
      </c>
      <c r="L120" s="6">
        <f>Activity!P129</f>
        <v>0</v>
      </c>
      <c r="M120" s="6" t="e">
        <f>Activity!#REF!</f>
        <v>#REF!</v>
      </c>
      <c r="N120" t="e">
        <f>Activity!#REF!</f>
        <v>#REF!</v>
      </c>
      <c r="O120" t="e">
        <f>Activity!#REF!</f>
        <v>#REF!</v>
      </c>
      <c r="P120">
        <f>Activity!V129</f>
        <v>0</v>
      </c>
    </row>
    <row r="121" spans="1:16" x14ac:dyDescent="0.25">
      <c r="A121" t="str">
        <f>Activity!B130</f>
        <v/>
      </c>
      <c r="B121">
        <f>Activity!E130</f>
        <v>0</v>
      </c>
      <c r="C121">
        <f>Activity!F130</f>
        <v>0</v>
      </c>
      <c r="D121">
        <f>Activity!G130</f>
        <v>0</v>
      </c>
      <c r="E121">
        <f>Activity!H130</f>
        <v>0</v>
      </c>
      <c r="F121" t="e">
        <f>Activity!#REF!</f>
        <v>#REF!</v>
      </c>
      <c r="G121">
        <f>Activity!J130</f>
        <v>0</v>
      </c>
      <c r="H121">
        <f>Activity!L130</f>
        <v>0</v>
      </c>
      <c r="I121" t="str">
        <f>Activity!M130</f>
        <v/>
      </c>
      <c r="J121" t="str">
        <f>Activity!N130</f>
        <v/>
      </c>
      <c r="K121" t="str">
        <f>Activity!O130</f>
        <v/>
      </c>
      <c r="L121" s="6">
        <f>Activity!P130</f>
        <v>0</v>
      </c>
      <c r="M121" s="6" t="e">
        <f>Activity!#REF!</f>
        <v>#REF!</v>
      </c>
      <c r="N121" t="e">
        <f>Activity!#REF!</f>
        <v>#REF!</v>
      </c>
      <c r="O121" t="e">
        <f>Activity!#REF!</f>
        <v>#REF!</v>
      </c>
      <c r="P121">
        <f>Activity!V130</f>
        <v>0</v>
      </c>
    </row>
    <row r="122" spans="1:16" x14ac:dyDescent="0.25">
      <c r="A122" t="str">
        <f>Activity!B131</f>
        <v/>
      </c>
      <c r="B122">
        <f>Activity!E131</f>
        <v>0</v>
      </c>
      <c r="C122">
        <f>Activity!F131</f>
        <v>0</v>
      </c>
      <c r="D122">
        <f>Activity!G131</f>
        <v>0</v>
      </c>
      <c r="E122">
        <f>Activity!H131</f>
        <v>0</v>
      </c>
      <c r="F122" t="e">
        <f>Activity!#REF!</f>
        <v>#REF!</v>
      </c>
      <c r="G122">
        <f>Activity!J131</f>
        <v>0</v>
      </c>
      <c r="H122">
        <f>Activity!L131</f>
        <v>0</v>
      </c>
      <c r="I122" t="str">
        <f>Activity!M131</f>
        <v/>
      </c>
      <c r="J122" t="str">
        <f>Activity!N131</f>
        <v/>
      </c>
      <c r="K122" t="str">
        <f>Activity!O131</f>
        <v/>
      </c>
      <c r="L122" s="6">
        <f>Activity!P131</f>
        <v>0</v>
      </c>
      <c r="M122" s="6" t="e">
        <f>Activity!#REF!</f>
        <v>#REF!</v>
      </c>
      <c r="N122" t="e">
        <f>Activity!#REF!</f>
        <v>#REF!</v>
      </c>
      <c r="O122" t="e">
        <f>Activity!#REF!</f>
        <v>#REF!</v>
      </c>
      <c r="P122">
        <f>Activity!V131</f>
        <v>0</v>
      </c>
    </row>
    <row r="123" spans="1:16" x14ac:dyDescent="0.25">
      <c r="A123" t="str">
        <f>Activity!B132</f>
        <v/>
      </c>
      <c r="B123">
        <f>Activity!E132</f>
        <v>0</v>
      </c>
      <c r="C123">
        <f>Activity!F132</f>
        <v>0</v>
      </c>
      <c r="D123">
        <f>Activity!G132</f>
        <v>0</v>
      </c>
      <c r="E123">
        <f>Activity!H132</f>
        <v>0</v>
      </c>
      <c r="F123" t="e">
        <f>Activity!#REF!</f>
        <v>#REF!</v>
      </c>
      <c r="G123">
        <f>Activity!J132</f>
        <v>0</v>
      </c>
      <c r="H123">
        <f>Activity!L132</f>
        <v>0</v>
      </c>
      <c r="I123" t="str">
        <f>Activity!M132</f>
        <v/>
      </c>
      <c r="J123" t="str">
        <f>Activity!N132</f>
        <v/>
      </c>
      <c r="K123" t="str">
        <f>Activity!O132</f>
        <v/>
      </c>
      <c r="L123" s="6">
        <f>Activity!P132</f>
        <v>0</v>
      </c>
      <c r="M123" s="6" t="e">
        <f>Activity!#REF!</f>
        <v>#REF!</v>
      </c>
      <c r="N123" t="e">
        <f>Activity!#REF!</f>
        <v>#REF!</v>
      </c>
      <c r="O123" t="e">
        <f>Activity!#REF!</f>
        <v>#REF!</v>
      </c>
      <c r="P123">
        <f>Activity!V132</f>
        <v>0</v>
      </c>
    </row>
    <row r="124" spans="1:16" x14ac:dyDescent="0.25">
      <c r="A124" t="str">
        <f>Activity!B133</f>
        <v/>
      </c>
      <c r="B124">
        <f>Activity!E133</f>
        <v>0</v>
      </c>
      <c r="C124">
        <f>Activity!F133</f>
        <v>0</v>
      </c>
      <c r="D124">
        <f>Activity!G133</f>
        <v>0</v>
      </c>
      <c r="E124">
        <f>Activity!H133</f>
        <v>0</v>
      </c>
      <c r="F124" t="e">
        <f>Activity!#REF!</f>
        <v>#REF!</v>
      </c>
      <c r="G124">
        <f>Activity!J133</f>
        <v>0</v>
      </c>
      <c r="H124">
        <f>Activity!L133</f>
        <v>0</v>
      </c>
      <c r="I124" t="str">
        <f>Activity!M133</f>
        <v/>
      </c>
      <c r="J124" t="str">
        <f>Activity!N133</f>
        <v/>
      </c>
      <c r="K124" t="str">
        <f>Activity!O133</f>
        <v/>
      </c>
      <c r="L124" s="6">
        <f>Activity!P133</f>
        <v>0</v>
      </c>
      <c r="M124" s="6" t="e">
        <f>Activity!#REF!</f>
        <v>#REF!</v>
      </c>
      <c r="N124" t="e">
        <f>Activity!#REF!</f>
        <v>#REF!</v>
      </c>
      <c r="O124" t="e">
        <f>Activity!#REF!</f>
        <v>#REF!</v>
      </c>
      <c r="P124">
        <f>Activity!V133</f>
        <v>0</v>
      </c>
    </row>
    <row r="125" spans="1:16" x14ac:dyDescent="0.25">
      <c r="A125" t="str">
        <f>Activity!B134</f>
        <v/>
      </c>
      <c r="B125">
        <f>Activity!E134</f>
        <v>0</v>
      </c>
      <c r="C125">
        <f>Activity!F134</f>
        <v>0</v>
      </c>
      <c r="D125">
        <f>Activity!G134</f>
        <v>0</v>
      </c>
      <c r="E125">
        <f>Activity!H134</f>
        <v>0</v>
      </c>
      <c r="F125" t="e">
        <f>Activity!#REF!</f>
        <v>#REF!</v>
      </c>
      <c r="G125">
        <f>Activity!J134</f>
        <v>0</v>
      </c>
      <c r="H125">
        <f>Activity!L134</f>
        <v>0</v>
      </c>
      <c r="I125" t="str">
        <f>Activity!M134</f>
        <v/>
      </c>
      <c r="J125" t="str">
        <f>Activity!N134</f>
        <v/>
      </c>
      <c r="K125" t="str">
        <f>Activity!O134</f>
        <v/>
      </c>
      <c r="L125" s="6">
        <f>Activity!P134</f>
        <v>0</v>
      </c>
      <c r="M125" s="6" t="e">
        <f>Activity!#REF!</f>
        <v>#REF!</v>
      </c>
      <c r="N125" t="e">
        <f>Activity!#REF!</f>
        <v>#REF!</v>
      </c>
      <c r="O125" t="e">
        <f>Activity!#REF!</f>
        <v>#REF!</v>
      </c>
      <c r="P125">
        <f>Activity!V134</f>
        <v>0</v>
      </c>
    </row>
    <row r="126" spans="1:16" x14ac:dyDescent="0.25">
      <c r="A126" t="str">
        <f>Activity!B135</f>
        <v/>
      </c>
      <c r="B126">
        <f>Activity!E135</f>
        <v>0</v>
      </c>
      <c r="C126">
        <f>Activity!F135</f>
        <v>0</v>
      </c>
      <c r="D126">
        <f>Activity!G135</f>
        <v>0</v>
      </c>
      <c r="E126">
        <f>Activity!H135</f>
        <v>0</v>
      </c>
      <c r="F126" t="e">
        <f>Activity!#REF!</f>
        <v>#REF!</v>
      </c>
      <c r="G126">
        <f>Activity!J135</f>
        <v>0</v>
      </c>
      <c r="H126">
        <f>Activity!L135</f>
        <v>0</v>
      </c>
      <c r="I126" t="str">
        <f>Activity!M135</f>
        <v/>
      </c>
      <c r="J126" t="str">
        <f>Activity!N135</f>
        <v/>
      </c>
      <c r="K126" t="str">
        <f>Activity!O135</f>
        <v/>
      </c>
      <c r="L126" s="6">
        <f>Activity!P135</f>
        <v>0</v>
      </c>
      <c r="M126" s="6" t="e">
        <f>Activity!#REF!</f>
        <v>#REF!</v>
      </c>
      <c r="N126" t="e">
        <f>Activity!#REF!</f>
        <v>#REF!</v>
      </c>
      <c r="O126" t="e">
        <f>Activity!#REF!</f>
        <v>#REF!</v>
      </c>
      <c r="P126">
        <f>Activity!V135</f>
        <v>0</v>
      </c>
    </row>
    <row r="127" spans="1:16" x14ac:dyDescent="0.25">
      <c r="A127" t="str">
        <f>Activity!B136</f>
        <v/>
      </c>
      <c r="B127">
        <f>Activity!E136</f>
        <v>0</v>
      </c>
      <c r="C127">
        <f>Activity!F136</f>
        <v>0</v>
      </c>
      <c r="D127">
        <f>Activity!G136</f>
        <v>0</v>
      </c>
      <c r="E127">
        <f>Activity!H136</f>
        <v>0</v>
      </c>
      <c r="F127" t="e">
        <f>Activity!#REF!</f>
        <v>#REF!</v>
      </c>
      <c r="G127">
        <f>Activity!J136</f>
        <v>0</v>
      </c>
      <c r="H127">
        <f>Activity!L136</f>
        <v>0</v>
      </c>
      <c r="I127" t="str">
        <f>Activity!M136</f>
        <v/>
      </c>
      <c r="J127" t="str">
        <f>Activity!N136</f>
        <v/>
      </c>
      <c r="K127" t="str">
        <f>Activity!O136</f>
        <v/>
      </c>
      <c r="L127" s="6">
        <f>Activity!P136</f>
        <v>0</v>
      </c>
      <c r="M127" s="6" t="e">
        <f>Activity!#REF!</f>
        <v>#REF!</v>
      </c>
      <c r="N127" t="e">
        <f>Activity!#REF!</f>
        <v>#REF!</v>
      </c>
      <c r="O127" t="e">
        <f>Activity!#REF!</f>
        <v>#REF!</v>
      </c>
      <c r="P127">
        <f>Activity!V136</f>
        <v>0</v>
      </c>
    </row>
    <row r="128" spans="1:16" x14ac:dyDescent="0.25">
      <c r="A128" t="str">
        <f>Activity!B137</f>
        <v/>
      </c>
      <c r="B128">
        <f>Activity!E137</f>
        <v>0</v>
      </c>
      <c r="C128">
        <f>Activity!F137</f>
        <v>0</v>
      </c>
      <c r="D128">
        <f>Activity!G137</f>
        <v>0</v>
      </c>
      <c r="E128">
        <f>Activity!H137</f>
        <v>0</v>
      </c>
      <c r="F128" t="e">
        <f>Activity!#REF!</f>
        <v>#REF!</v>
      </c>
      <c r="G128">
        <f>Activity!J137</f>
        <v>0</v>
      </c>
      <c r="H128">
        <f>Activity!L137</f>
        <v>0</v>
      </c>
      <c r="I128" t="str">
        <f>Activity!M137</f>
        <v/>
      </c>
      <c r="J128" t="str">
        <f>Activity!N137</f>
        <v/>
      </c>
      <c r="K128" t="str">
        <f>Activity!O137</f>
        <v/>
      </c>
      <c r="L128" s="6">
        <f>Activity!P137</f>
        <v>0</v>
      </c>
      <c r="M128" s="6" t="e">
        <f>Activity!#REF!</f>
        <v>#REF!</v>
      </c>
      <c r="N128" t="e">
        <f>Activity!#REF!</f>
        <v>#REF!</v>
      </c>
      <c r="O128" t="e">
        <f>Activity!#REF!</f>
        <v>#REF!</v>
      </c>
      <c r="P128">
        <f>Activity!V137</f>
        <v>0</v>
      </c>
    </row>
    <row r="129" spans="1:16" x14ac:dyDescent="0.25">
      <c r="A129" t="str">
        <f>Activity!B138</f>
        <v/>
      </c>
      <c r="B129">
        <f>Activity!E138</f>
        <v>0</v>
      </c>
      <c r="C129">
        <f>Activity!F138</f>
        <v>0</v>
      </c>
      <c r="D129">
        <f>Activity!G138</f>
        <v>0</v>
      </c>
      <c r="E129">
        <f>Activity!H138</f>
        <v>0</v>
      </c>
      <c r="F129" t="e">
        <f>Activity!#REF!</f>
        <v>#REF!</v>
      </c>
      <c r="G129">
        <f>Activity!J138</f>
        <v>0</v>
      </c>
      <c r="H129">
        <f>Activity!L138</f>
        <v>0</v>
      </c>
      <c r="I129" t="str">
        <f>Activity!M138</f>
        <v/>
      </c>
      <c r="J129" t="str">
        <f>Activity!N138</f>
        <v/>
      </c>
      <c r="K129" t="str">
        <f>Activity!O138</f>
        <v/>
      </c>
      <c r="L129" s="6">
        <f>Activity!P138</f>
        <v>0</v>
      </c>
      <c r="M129" s="6" t="e">
        <f>Activity!#REF!</f>
        <v>#REF!</v>
      </c>
      <c r="N129" t="e">
        <f>Activity!#REF!</f>
        <v>#REF!</v>
      </c>
      <c r="O129" t="e">
        <f>Activity!#REF!</f>
        <v>#REF!</v>
      </c>
      <c r="P129">
        <f>Activity!V138</f>
        <v>0</v>
      </c>
    </row>
    <row r="130" spans="1:16" x14ac:dyDescent="0.25">
      <c r="A130" t="str">
        <f>Activity!B139</f>
        <v/>
      </c>
      <c r="B130">
        <f>Activity!E139</f>
        <v>0</v>
      </c>
      <c r="C130">
        <f>Activity!F139</f>
        <v>0</v>
      </c>
      <c r="D130">
        <f>Activity!G139</f>
        <v>0</v>
      </c>
      <c r="E130">
        <f>Activity!H139</f>
        <v>0</v>
      </c>
      <c r="F130" t="e">
        <f>Activity!#REF!</f>
        <v>#REF!</v>
      </c>
      <c r="G130">
        <f>Activity!J139</f>
        <v>0</v>
      </c>
      <c r="H130">
        <f>Activity!L139</f>
        <v>0</v>
      </c>
      <c r="I130" t="str">
        <f>Activity!M139</f>
        <v/>
      </c>
      <c r="J130" t="str">
        <f>Activity!N139</f>
        <v/>
      </c>
      <c r="K130" t="str">
        <f>Activity!O139</f>
        <v/>
      </c>
      <c r="L130" s="6">
        <f>Activity!P139</f>
        <v>0</v>
      </c>
      <c r="M130" s="6" t="e">
        <f>Activity!#REF!</f>
        <v>#REF!</v>
      </c>
      <c r="N130" t="e">
        <f>Activity!#REF!</f>
        <v>#REF!</v>
      </c>
      <c r="O130" t="e">
        <f>Activity!#REF!</f>
        <v>#REF!</v>
      </c>
      <c r="P130">
        <f>Activity!V139</f>
        <v>0</v>
      </c>
    </row>
    <row r="131" spans="1:16" x14ac:dyDescent="0.25">
      <c r="A131" t="str">
        <f>Activity!B140</f>
        <v/>
      </c>
      <c r="B131">
        <f>Activity!E140</f>
        <v>0</v>
      </c>
      <c r="C131">
        <f>Activity!F140</f>
        <v>0</v>
      </c>
      <c r="D131">
        <f>Activity!G140</f>
        <v>0</v>
      </c>
      <c r="E131">
        <f>Activity!H140</f>
        <v>0</v>
      </c>
      <c r="F131" t="e">
        <f>Activity!#REF!</f>
        <v>#REF!</v>
      </c>
      <c r="G131">
        <f>Activity!J140</f>
        <v>0</v>
      </c>
      <c r="H131">
        <f>Activity!L140</f>
        <v>0</v>
      </c>
      <c r="I131" t="str">
        <f>Activity!M140</f>
        <v/>
      </c>
      <c r="J131" t="str">
        <f>Activity!N140</f>
        <v/>
      </c>
      <c r="K131" t="str">
        <f>Activity!O140</f>
        <v/>
      </c>
      <c r="L131" s="6">
        <f>Activity!P140</f>
        <v>0</v>
      </c>
      <c r="M131" s="6" t="e">
        <f>Activity!#REF!</f>
        <v>#REF!</v>
      </c>
      <c r="N131" t="e">
        <f>Activity!#REF!</f>
        <v>#REF!</v>
      </c>
      <c r="O131" t="e">
        <f>Activity!#REF!</f>
        <v>#REF!</v>
      </c>
      <c r="P131">
        <f>Activity!V140</f>
        <v>0</v>
      </c>
    </row>
    <row r="132" spans="1:16" x14ac:dyDescent="0.25">
      <c r="A132" t="str">
        <f>Activity!B141</f>
        <v/>
      </c>
      <c r="B132">
        <f>Activity!E141</f>
        <v>0</v>
      </c>
      <c r="C132">
        <f>Activity!F141</f>
        <v>0</v>
      </c>
      <c r="D132">
        <f>Activity!G141</f>
        <v>0</v>
      </c>
      <c r="E132">
        <f>Activity!H141</f>
        <v>0</v>
      </c>
      <c r="F132" t="e">
        <f>Activity!#REF!</f>
        <v>#REF!</v>
      </c>
      <c r="G132">
        <f>Activity!J141</f>
        <v>0</v>
      </c>
      <c r="H132">
        <f>Activity!L141</f>
        <v>0</v>
      </c>
      <c r="I132" t="str">
        <f>Activity!M141</f>
        <v/>
      </c>
      <c r="J132" t="str">
        <f>Activity!N141</f>
        <v/>
      </c>
      <c r="K132" t="str">
        <f>Activity!O141</f>
        <v/>
      </c>
      <c r="L132" s="6">
        <f>Activity!P141</f>
        <v>0</v>
      </c>
      <c r="M132" s="6" t="e">
        <f>Activity!#REF!</f>
        <v>#REF!</v>
      </c>
      <c r="N132" t="e">
        <f>Activity!#REF!</f>
        <v>#REF!</v>
      </c>
      <c r="O132" t="e">
        <f>Activity!#REF!</f>
        <v>#REF!</v>
      </c>
      <c r="P132">
        <f>Activity!V141</f>
        <v>0</v>
      </c>
    </row>
    <row r="133" spans="1:16" x14ac:dyDescent="0.25">
      <c r="A133" t="str">
        <f>Activity!B142</f>
        <v/>
      </c>
      <c r="B133">
        <f>Activity!E142</f>
        <v>0</v>
      </c>
      <c r="C133">
        <f>Activity!F142</f>
        <v>0</v>
      </c>
      <c r="D133">
        <f>Activity!G142</f>
        <v>0</v>
      </c>
      <c r="E133">
        <f>Activity!H142</f>
        <v>0</v>
      </c>
      <c r="F133" t="e">
        <f>Activity!#REF!</f>
        <v>#REF!</v>
      </c>
      <c r="G133">
        <f>Activity!J142</f>
        <v>0</v>
      </c>
      <c r="H133">
        <f>Activity!L142</f>
        <v>0</v>
      </c>
      <c r="I133" t="str">
        <f>Activity!M142</f>
        <v/>
      </c>
      <c r="J133" t="str">
        <f>Activity!N142</f>
        <v/>
      </c>
      <c r="K133" t="str">
        <f>Activity!O142</f>
        <v/>
      </c>
      <c r="L133" s="6">
        <f>Activity!P142</f>
        <v>0</v>
      </c>
      <c r="M133" s="6" t="e">
        <f>Activity!#REF!</f>
        <v>#REF!</v>
      </c>
      <c r="N133" t="e">
        <f>Activity!#REF!</f>
        <v>#REF!</v>
      </c>
      <c r="O133" t="e">
        <f>Activity!#REF!</f>
        <v>#REF!</v>
      </c>
      <c r="P133">
        <f>Activity!V142</f>
        <v>0</v>
      </c>
    </row>
    <row r="134" spans="1:16" x14ac:dyDescent="0.25">
      <c r="A134" t="str">
        <f>Activity!B143</f>
        <v/>
      </c>
      <c r="B134">
        <f>Activity!E143</f>
        <v>0</v>
      </c>
      <c r="C134">
        <f>Activity!F143</f>
        <v>0</v>
      </c>
      <c r="D134">
        <f>Activity!G143</f>
        <v>0</v>
      </c>
      <c r="E134">
        <f>Activity!H143</f>
        <v>0</v>
      </c>
      <c r="F134" t="e">
        <f>Activity!#REF!</f>
        <v>#REF!</v>
      </c>
      <c r="G134">
        <f>Activity!J143</f>
        <v>0</v>
      </c>
      <c r="H134">
        <f>Activity!L143</f>
        <v>0</v>
      </c>
      <c r="I134" t="str">
        <f>Activity!M143</f>
        <v/>
      </c>
      <c r="J134" t="str">
        <f>Activity!N143</f>
        <v/>
      </c>
      <c r="K134" t="str">
        <f>Activity!O143</f>
        <v/>
      </c>
      <c r="L134" s="6">
        <f>Activity!P143</f>
        <v>0</v>
      </c>
      <c r="M134" s="6" t="e">
        <f>Activity!#REF!</f>
        <v>#REF!</v>
      </c>
      <c r="N134" t="e">
        <f>Activity!#REF!</f>
        <v>#REF!</v>
      </c>
      <c r="O134" t="e">
        <f>Activity!#REF!</f>
        <v>#REF!</v>
      </c>
      <c r="P134">
        <f>Activity!V143</f>
        <v>0</v>
      </c>
    </row>
    <row r="135" spans="1:16" x14ac:dyDescent="0.25">
      <c r="A135" t="str">
        <f>Activity!B144</f>
        <v/>
      </c>
      <c r="B135">
        <f>Activity!E144</f>
        <v>0</v>
      </c>
      <c r="C135">
        <f>Activity!F144</f>
        <v>0</v>
      </c>
      <c r="D135">
        <f>Activity!G144</f>
        <v>0</v>
      </c>
      <c r="E135">
        <f>Activity!H144</f>
        <v>0</v>
      </c>
      <c r="F135" t="e">
        <f>Activity!#REF!</f>
        <v>#REF!</v>
      </c>
      <c r="G135">
        <f>Activity!J144</f>
        <v>0</v>
      </c>
      <c r="H135">
        <f>Activity!L144</f>
        <v>0</v>
      </c>
      <c r="I135" t="str">
        <f>Activity!M144</f>
        <v/>
      </c>
      <c r="J135" t="str">
        <f>Activity!N144</f>
        <v/>
      </c>
      <c r="K135" t="str">
        <f>Activity!O144</f>
        <v/>
      </c>
      <c r="L135" s="6">
        <f>Activity!P144</f>
        <v>0</v>
      </c>
      <c r="M135" s="6" t="e">
        <f>Activity!#REF!</f>
        <v>#REF!</v>
      </c>
      <c r="N135" t="e">
        <f>Activity!#REF!</f>
        <v>#REF!</v>
      </c>
      <c r="O135" t="e">
        <f>Activity!#REF!</f>
        <v>#REF!</v>
      </c>
      <c r="P135">
        <f>Activity!V144</f>
        <v>0</v>
      </c>
    </row>
    <row r="136" spans="1:16" x14ac:dyDescent="0.25">
      <c r="A136" t="str">
        <f>Activity!B145</f>
        <v/>
      </c>
      <c r="B136">
        <f>Activity!E145</f>
        <v>0</v>
      </c>
      <c r="C136">
        <f>Activity!F145</f>
        <v>0</v>
      </c>
      <c r="D136">
        <f>Activity!G145</f>
        <v>0</v>
      </c>
      <c r="E136">
        <f>Activity!H145</f>
        <v>0</v>
      </c>
      <c r="F136" t="e">
        <f>Activity!#REF!</f>
        <v>#REF!</v>
      </c>
      <c r="G136">
        <f>Activity!J145</f>
        <v>0</v>
      </c>
      <c r="H136">
        <f>Activity!L145</f>
        <v>0</v>
      </c>
      <c r="I136" t="str">
        <f>Activity!M145</f>
        <v/>
      </c>
      <c r="J136" t="str">
        <f>Activity!N145</f>
        <v/>
      </c>
      <c r="K136" t="str">
        <f>Activity!O145</f>
        <v/>
      </c>
      <c r="L136" s="6">
        <f>Activity!P145</f>
        <v>0</v>
      </c>
      <c r="M136" s="6" t="e">
        <f>Activity!#REF!</f>
        <v>#REF!</v>
      </c>
      <c r="N136" t="e">
        <f>Activity!#REF!</f>
        <v>#REF!</v>
      </c>
      <c r="O136" t="e">
        <f>Activity!#REF!</f>
        <v>#REF!</v>
      </c>
      <c r="P136">
        <f>Activity!V145</f>
        <v>0</v>
      </c>
    </row>
    <row r="137" spans="1:16" x14ac:dyDescent="0.25">
      <c r="A137" t="str">
        <f>Activity!B146</f>
        <v/>
      </c>
      <c r="B137">
        <f>Activity!E146</f>
        <v>0</v>
      </c>
      <c r="C137">
        <f>Activity!F146</f>
        <v>0</v>
      </c>
      <c r="D137">
        <f>Activity!G146</f>
        <v>0</v>
      </c>
      <c r="E137">
        <f>Activity!H146</f>
        <v>0</v>
      </c>
      <c r="F137" t="e">
        <f>Activity!#REF!</f>
        <v>#REF!</v>
      </c>
      <c r="G137">
        <f>Activity!J146</f>
        <v>0</v>
      </c>
      <c r="H137">
        <f>Activity!L146</f>
        <v>0</v>
      </c>
      <c r="I137" t="str">
        <f>Activity!M146</f>
        <v/>
      </c>
      <c r="J137" t="str">
        <f>Activity!N146</f>
        <v/>
      </c>
      <c r="K137" t="str">
        <f>Activity!O146</f>
        <v/>
      </c>
      <c r="L137" s="6">
        <f>Activity!P146</f>
        <v>0</v>
      </c>
      <c r="M137" s="6" t="e">
        <f>Activity!#REF!</f>
        <v>#REF!</v>
      </c>
      <c r="N137" t="e">
        <f>Activity!#REF!</f>
        <v>#REF!</v>
      </c>
      <c r="O137" t="e">
        <f>Activity!#REF!</f>
        <v>#REF!</v>
      </c>
      <c r="P137">
        <f>Activity!V146</f>
        <v>0</v>
      </c>
    </row>
    <row r="138" spans="1:16" x14ac:dyDescent="0.25">
      <c r="A138" t="str">
        <f>Activity!B147</f>
        <v/>
      </c>
      <c r="B138">
        <f>Activity!E147</f>
        <v>0</v>
      </c>
      <c r="C138">
        <f>Activity!F147</f>
        <v>0</v>
      </c>
      <c r="D138">
        <f>Activity!G147</f>
        <v>0</v>
      </c>
      <c r="E138">
        <f>Activity!H147</f>
        <v>0</v>
      </c>
      <c r="F138" t="e">
        <f>Activity!#REF!</f>
        <v>#REF!</v>
      </c>
      <c r="G138">
        <f>Activity!J147</f>
        <v>0</v>
      </c>
      <c r="H138">
        <f>Activity!L147</f>
        <v>0</v>
      </c>
      <c r="I138" t="str">
        <f>Activity!M147</f>
        <v/>
      </c>
      <c r="J138" t="str">
        <f>Activity!N147</f>
        <v/>
      </c>
      <c r="K138" t="str">
        <f>Activity!O147</f>
        <v/>
      </c>
      <c r="L138" s="6">
        <f>Activity!P147</f>
        <v>0</v>
      </c>
      <c r="M138" s="6" t="e">
        <f>Activity!#REF!</f>
        <v>#REF!</v>
      </c>
      <c r="N138" t="e">
        <f>Activity!#REF!</f>
        <v>#REF!</v>
      </c>
      <c r="O138" t="e">
        <f>Activity!#REF!</f>
        <v>#REF!</v>
      </c>
      <c r="P138">
        <f>Activity!V147</f>
        <v>0</v>
      </c>
    </row>
    <row r="139" spans="1:16" x14ac:dyDescent="0.25">
      <c r="A139" t="str">
        <f>Activity!B148</f>
        <v/>
      </c>
      <c r="B139">
        <f>Activity!E148</f>
        <v>0</v>
      </c>
      <c r="C139">
        <f>Activity!F148</f>
        <v>0</v>
      </c>
      <c r="D139">
        <f>Activity!G148</f>
        <v>0</v>
      </c>
      <c r="E139">
        <f>Activity!H148</f>
        <v>0</v>
      </c>
      <c r="F139" t="e">
        <f>Activity!#REF!</f>
        <v>#REF!</v>
      </c>
      <c r="G139">
        <f>Activity!J148</f>
        <v>0</v>
      </c>
      <c r="H139">
        <f>Activity!L148</f>
        <v>0</v>
      </c>
      <c r="I139" t="str">
        <f>Activity!M148</f>
        <v/>
      </c>
      <c r="J139" t="str">
        <f>Activity!N148</f>
        <v/>
      </c>
      <c r="K139" t="str">
        <f>Activity!O148</f>
        <v/>
      </c>
      <c r="L139" s="6">
        <f>Activity!P148</f>
        <v>0</v>
      </c>
      <c r="M139" s="6" t="e">
        <f>Activity!#REF!</f>
        <v>#REF!</v>
      </c>
      <c r="N139" t="e">
        <f>Activity!#REF!</f>
        <v>#REF!</v>
      </c>
      <c r="O139" t="e">
        <f>Activity!#REF!</f>
        <v>#REF!</v>
      </c>
      <c r="P139">
        <f>Activity!V148</f>
        <v>0</v>
      </c>
    </row>
    <row r="140" spans="1:16" x14ac:dyDescent="0.25">
      <c r="A140" t="str">
        <f>Activity!B149</f>
        <v/>
      </c>
      <c r="B140">
        <f>Activity!E149</f>
        <v>0</v>
      </c>
      <c r="C140">
        <f>Activity!F149</f>
        <v>0</v>
      </c>
      <c r="D140">
        <f>Activity!G149</f>
        <v>0</v>
      </c>
      <c r="E140">
        <f>Activity!H149</f>
        <v>0</v>
      </c>
      <c r="F140" t="e">
        <f>Activity!#REF!</f>
        <v>#REF!</v>
      </c>
      <c r="G140">
        <f>Activity!J149</f>
        <v>0</v>
      </c>
      <c r="H140">
        <f>Activity!L149</f>
        <v>0</v>
      </c>
      <c r="I140" t="str">
        <f>Activity!M149</f>
        <v/>
      </c>
      <c r="J140" t="str">
        <f>Activity!N149</f>
        <v/>
      </c>
      <c r="K140" t="str">
        <f>Activity!O149</f>
        <v/>
      </c>
      <c r="L140" s="6">
        <f>Activity!P149</f>
        <v>0</v>
      </c>
      <c r="M140" s="6" t="e">
        <f>Activity!#REF!</f>
        <v>#REF!</v>
      </c>
      <c r="N140" t="e">
        <f>Activity!#REF!</f>
        <v>#REF!</v>
      </c>
      <c r="O140" t="e">
        <f>Activity!#REF!</f>
        <v>#REF!</v>
      </c>
      <c r="P140">
        <f>Activity!V149</f>
        <v>0</v>
      </c>
    </row>
    <row r="141" spans="1:16" x14ac:dyDescent="0.25">
      <c r="A141" t="str">
        <f>Activity!B150</f>
        <v/>
      </c>
      <c r="B141">
        <f>Activity!E150</f>
        <v>0</v>
      </c>
      <c r="C141">
        <f>Activity!F150</f>
        <v>0</v>
      </c>
      <c r="D141">
        <f>Activity!G150</f>
        <v>0</v>
      </c>
      <c r="E141">
        <f>Activity!H150</f>
        <v>0</v>
      </c>
      <c r="F141" t="e">
        <f>Activity!#REF!</f>
        <v>#REF!</v>
      </c>
      <c r="G141">
        <f>Activity!J150</f>
        <v>0</v>
      </c>
      <c r="H141">
        <f>Activity!L150</f>
        <v>0</v>
      </c>
      <c r="I141" t="str">
        <f>Activity!M150</f>
        <v/>
      </c>
      <c r="J141" t="str">
        <f>Activity!N150</f>
        <v/>
      </c>
      <c r="K141" t="str">
        <f>Activity!O150</f>
        <v/>
      </c>
      <c r="L141" s="6">
        <f>Activity!P150</f>
        <v>0</v>
      </c>
      <c r="M141" s="6" t="e">
        <f>Activity!#REF!</f>
        <v>#REF!</v>
      </c>
      <c r="N141" t="e">
        <f>Activity!#REF!</f>
        <v>#REF!</v>
      </c>
      <c r="O141" t="e">
        <f>Activity!#REF!</f>
        <v>#REF!</v>
      </c>
      <c r="P141">
        <f>Activity!V150</f>
        <v>0</v>
      </c>
    </row>
    <row r="142" spans="1:16" x14ac:dyDescent="0.25">
      <c r="A142" t="str">
        <f>Activity!B151</f>
        <v/>
      </c>
      <c r="B142">
        <f>Activity!E151</f>
        <v>0</v>
      </c>
      <c r="C142">
        <f>Activity!F151</f>
        <v>0</v>
      </c>
      <c r="D142">
        <f>Activity!G151</f>
        <v>0</v>
      </c>
      <c r="E142">
        <f>Activity!H151</f>
        <v>0</v>
      </c>
      <c r="F142" t="e">
        <f>Activity!#REF!</f>
        <v>#REF!</v>
      </c>
      <c r="G142">
        <f>Activity!J151</f>
        <v>0</v>
      </c>
      <c r="H142">
        <f>Activity!L151</f>
        <v>0</v>
      </c>
      <c r="I142" t="str">
        <f>Activity!M151</f>
        <v/>
      </c>
      <c r="J142" t="str">
        <f>Activity!N151</f>
        <v/>
      </c>
      <c r="K142" t="str">
        <f>Activity!O151</f>
        <v/>
      </c>
      <c r="L142" s="6">
        <f>Activity!P151</f>
        <v>0</v>
      </c>
      <c r="M142" s="6" t="e">
        <f>Activity!#REF!</f>
        <v>#REF!</v>
      </c>
      <c r="N142" t="e">
        <f>Activity!#REF!</f>
        <v>#REF!</v>
      </c>
      <c r="O142" t="e">
        <f>Activity!#REF!</f>
        <v>#REF!</v>
      </c>
      <c r="P142">
        <f>Activity!V151</f>
        <v>0</v>
      </c>
    </row>
    <row r="143" spans="1:16" x14ac:dyDescent="0.25">
      <c r="A143" t="str">
        <f>Activity!B152</f>
        <v/>
      </c>
      <c r="B143">
        <f>Activity!E152</f>
        <v>0</v>
      </c>
      <c r="C143">
        <f>Activity!F152</f>
        <v>0</v>
      </c>
      <c r="D143">
        <f>Activity!G152</f>
        <v>0</v>
      </c>
      <c r="E143">
        <f>Activity!H152</f>
        <v>0</v>
      </c>
      <c r="F143" t="e">
        <f>Activity!#REF!</f>
        <v>#REF!</v>
      </c>
      <c r="G143">
        <f>Activity!J152</f>
        <v>0</v>
      </c>
      <c r="H143">
        <f>Activity!L152</f>
        <v>0</v>
      </c>
      <c r="I143" t="str">
        <f>Activity!M152</f>
        <v/>
      </c>
      <c r="J143" t="str">
        <f>Activity!N152</f>
        <v/>
      </c>
      <c r="K143" t="str">
        <f>Activity!O152</f>
        <v/>
      </c>
      <c r="L143" s="6">
        <f>Activity!P152</f>
        <v>0</v>
      </c>
      <c r="M143" s="6" t="e">
        <f>Activity!#REF!</f>
        <v>#REF!</v>
      </c>
      <c r="N143" t="e">
        <f>Activity!#REF!</f>
        <v>#REF!</v>
      </c>
      <c r="O143" t="e">
        <f>Activity!#REF!</f>
        <v>#REF!</v>
      </c>
      <c r="P143">
        <f>Activity!V152</f>
        <v>0</v>
      </c>
    </row>
    <row r="144" spans="1:16" x14ac:dyDescent="0.25">
      <c r="A144" t="str">
        <f>Activity!B153</f>
        <v/>
      </c>
      <c r="B144">
        <f>Activity!E153</f>
        <v>0</v>
      </c>
      <c r="C144">
        <f>Activity!F153</f>
        <v>0</v>
      </c>
      <c r="D144">
        <f>Activity!G153</f>
        <v>0</v>
      </c>
      <c r="E144">
        <f>Activity!H153</f>
        <v>0</v>
      </c>
      <c r="F144" t="e">
        <f>Activity!#REF!</f>
        <v>#REF!</v>
      </c>
      <c r="G144">
        <f>Activity!J153</f>
        <v>0</v>
      </c>
      <c r="H144">
        <f>Activity!L153</f>
        <v>0</v>
      </c>
      <c r="I144" t="str">
        <f>Activity!M153</f>
        <v/>
      </c>
      <c r="J144" t="str">
        <f>Activity!N153</f>
        <v/>
      </c>
      <c r="K144" t="str">
        <f>Activity!O153</f>
        <v/>
      </c>
      <c r="L144" s="6">
        <f>Activity!P153</f>
        <v>0</v>
      </c>
      <c r="M144" s="6" t="e">
        <f>Activity!#REF!</f>
        <v>#REF!</v>
      </c>
      <c r="N144" t="e">
        <f>Activity!#REF!</f>
        <v>#REF!</v>
      </c>
      <c r="O144" t="e">
        <f>Activity!#REF!</f>
        <v>#REF!</v>
      </c>
      <c r="P144">
        <f>Activity!V153</f>
        <v>0</v>
      </c>
    </row>
    <row r="145" spans="1:16" x14ac:dyDescent="0.25">
      <c r="A145" t="str">
        <f>Activity!B154</f>
        <v/>
      </c>
      <c r="B145">
        <f>Activity!E154</f>
        <v>0</v>
      </c>
      <c r="C145">
        <f>Activity!F154</f>
        <v>0</v>
      </c>
      <c r="D145">
        <f>Activity!G154</f>
        <v>0</v>
      </c>
      <c r="E145">
        <f>Activity!H154</f>
        <v>0</v>
      </c>
      <c r="F145" t="e">
        <f>Activity!#REF!</f>
        <v>#REF!</v>
      </c>
      <c r="G145">
        <f>Activity!J154</f>
        <v>0</v>
      </c>
      <c r="H145">
        <f>Activity!L154</f>
        <v>0</v>
      </c>
      <c r="I145" t="str">
        <f>Activity!M154</f>
        <v/>
      </c>
      <c r="J145" t="str">
        <f>Activity!N154</f>
        <v/>
      </c>
      <c r="K145" t="str">
        <f>Activity!O154</f>
        <v/>
      </c>
      <c r="L145" s="6">
        <f>Activity!P154</f>
        <v>0</v>
      </c>
      <c r="M145" s="6" t="e">
        <f>Activity!#REF!</f>
        <v>#REF!</v>
      </c>
      <c r="N145" t="e">
        <f>Activity!#REF!</f>
        <v>#REF!</v>
      </c>
      <c r="O145" t="e">
        <f>Activity!#REF!</f>
        <v>#REF!</v>
      </c>
      <c r="P145">
        <f>Activity!V154</f>
        <v>0</v>
      </c>
    </row>
    <row r="146" spans="1:16" x14ac:dyDescent="0.25">
      <c r="A146" t="str">
        <f>Activity!B155</f>
        <v/>
      </c>
      <c r="B146">
        <f>Activity!E155</f>
        <v>0</v>
      </c>
      <c r="C146">
        <f>Activity!F155</f>
        <v>0</v>
      </c>
      <c r="D146">
        <f>Activity!G155</f>
        <v>0</v>
      </c>
      <c r="E146">
        <f>Activity!H155</f>
        <v>0</v>
      </c>
      <c r="F146" t="e">
        <f>Activity!#REF!</f>
        <v>#REF!</v>
      </c>
      <c r="G146">
        <f>Activity!J155</f>
        <v>0</v>
      </c>
      <c r="H146">
        <f>Activity!L155</f>
        <v>0</v>
      </c>
      <c r="I146" t="str">
        <f>Activity!M155</f>
        <v/>
      </c>
      <c r="J146" t="str">
        <f>Activity!N155</f>
        <v/>
      </c>
      <c r="K146" t="str">
        <f>Activity!O155</f>
        <v/>
      </c>
      <c r="L146" s="6">
        <f>Activity!P155</f>
        <v>0</v>
      </c>
      <c r="M146" s="6" t="e">
        <f>Activity!#REF!</f>
        <v>#REF!</v>
      </c>
      <c r="N146" t="e">
        <f>Activity!#REF!</f>
        <v>#REF!</v>
      </c>
      <c r="O146" t="e">
        <f>Activity!#REF!</f>
        <v>#REF!</v>
      </c>
      <c r="P146">
        <f>Activity!V155</f>
        <v>0</v>
      </c>
    </row>
    <row r="147" spans="1:16" x14ac:dyDescent="0.25">
      <c r="A147" t="str">
        <f>Activity!B156</f>
        <v/>
      </c>
      <c r="B147">
        <f>Activity!E156</f>
        <v>0</v>
      </c>
      <c r="C147">
        <f>Activity!F156</f>
        <v>0</v>
      </c>
      <c r="D147">
        <f>Activity!G156</f>
        <v>0</v>
      </c>
      <c r="E147">
        <f>Activity!H156</f>
        <v>0</v>
      </c>
      <c r="F147" t="e">
        <f>Activity!#REF!</f>
        <v>#REF!</v>
      </c>
      <c r="G147">
        <f>Activity!J156</f>
        <v>0</v>
      </c>
      <c r="H147">
        <f>Activity!L156</f>
        <v>0</v>
      </c>
      <c r="I147" t="str">
        <f>Activity!M156</f>
        <v/>
      </c>
      <c r="J147" t="str">
        <f>Activity!N156</f>
        <v/>
      </c>
      <c r="K147" t="str">
        <f>Activity!O156</f>
        <v/>
      </c>
      <c r="L147" s="6">
        <f>Activity!P156</f>
        <v>0</v>
      </c>
      <c r="M147" s="6" t="e">
        <f>Activity!#REF!</f>
        <v>#REF!</v>
      </c>
      <c r="N147" t="e">
        <f>Activity!#REF!</f>
        <v>#REF!</v>
      </c>
      <c r="O147" t="e">
        <f>Activity!#REF!</f>
        <v>#REF!</v>
      </c>
      <c r="P147">
        <f>Activity!V156</f>
        <v>0</v>
      </c>
    </row>
    <row r="148" spans="1:16" x14ac:dyDescent="0.25">
      <c r="A148" t="str">
        <f>Activity!B157</f>
        <v/>
      </c>
      <c r="B148">
        <f>Activity!E157</f>
        <v>0</v>
      </c>
      <c r="C148">
        <f>Activity!F157</f>
        <v>0</v>
      </c>
      <c r="D148">
        <f>Activity!G157</f>
        <v>0</v>
      </c>
      <c r="E148">
        <f>Activity!H157</f>
        <v>0</v>
      </c>
      <c r="F148" t="e">
        <f>Activity!#REF!</f>
        <v>#REF!</v>
      </c>
      <c r="G148">
        <f>Activity!J157</f>
        <v>0</v>
      </c>
      <c r="H148">
        <f>Activity!L157</f>
        <v>0</v>
      </c>
      <c r="I148" t="str">
        <f>Activity!M157</f>
        <v/>
      </c>
      <c r="J148" t="str">
        <f>Activity!N157</f>
        <v/>
      </c>
      <c r="K148" t="str">
        <f>Activity!O157</f>
        <v/>
      </c>
      <c r="L148" s="6">
        <f>Activity!P157</f>
        <v>0</v>
      </c>
      <c r="M148" s="6" t="e">
        <f>Activity!#REF!</f>
        <v>#REF!</v>
      </c>
      <c r="N148" t="e">
        <f>Activity!#REF!</f>
        <v>#REF!</v>
      </c>
      <c r="O148" t="e">
        <f>Activity!#REF!</f>
        <v>#REF!</v>
      </c>
      <c r="P148">
        <f>Activity!V157</f>
        <v>0</v>
      </c>
    </row>
    <row r="149" spans="1:16" x14ac:dyDescent="0.25">
      <c r="A149" t="str">
        <f>Activity!B158</f>
        <v/>
      </c>
      <c r="B149">
        <f>Activity!E158</f>
        <v>0</v>
      </c>
      <c r="C149">
        <f>Activity!F158</f>
        <v>0</v>
      </c>
      <c r="D149">
        <f>Activity!G158</f>
        <v>0</v>
      </c>
      <c r="E149">
        <f>Activity!H158</f>
        <v>0</v>
      </c>
      <c r="F149" t="e">
        <f>Activity!#REF!</f>
        <v>#REF!</v>
      </c>
      <c r="G149">
        <f>Activity!J158</f>
        <v>0</v>
      </c>
      <c r="H149">
        <f>Activity!L158</f>
        <v>0</v>
      </c>
      <c r="I149" t="str">
        <f>Activity!M158</f>
        <v/>
      </c>
      <c r="J149" t="str">
        <f>Activity!N158</f>
        <v/>
      </c>
      <c r="K149" t="str">
        <f>Activity!O158</f>
        <v/>
      </c>
      <c r="L149" s="6">
        <f>Activity!P158</f>
        <v>0</v>
      </c>
      <c r="M149" s="6" t="e">
        <f>Activity!#REF!</f>
        <v>#REF!</v>
      </c>
      <c r="N149" t="e">
        <f>Activity!#REF!</f>
        <v>#REF!</v>
      </c>
      <c r="O149" t="e">
        <f>Activity!#REF!</f>
        <v>#REF!</v>
      </c>
      <c r="P149">
        <f>Activity!V158</f>
        <v>0</v>
      </c>
    </row>
    <row r="150" spans="1:16" x14ac:dyDescent="0.25">
      <c r="A150" t="str">
        <f>Activity!B159</f>
        <v/>
      </c>
      <c r="B150">
        <f>Activity!E159</f>
        <v>0</v>
      </c>
      <c r="C150">
        <f>Activity!F159</f>
        <v>0</v>
      </c>
      <c r="D150">
        <f>Activity!G159</f>
        <v>0</v>
      </c>
      <c r="E150">
        <f>Activity!H159</f>
        <v>0</v>
      </c>
      <c r="F150" t="e">
        <f>Activity!#REF!</f>
        <v>#REF!</v>
      </c>
      <c r="G150">
        <f>Activity!J159</f>
        <v>0</v>
      </c>
      <c r="H150">
        <f>Activity!L159</f>
        <v>0</v>
      </c>
      <c r="I150" t="str">
        <f>Activity!M159</f>
        <v/>
      </c>
      <c r="J150" t="str">
        <f>Activity!N159</f>
        <v/>
      </c>
      <c r="K150" t="str">
        <f>Activity!O159</f>
        <v/>
      </c>
      <c r="L150" s="6">
        <f>Activity!P159</f>
        <v>0</v>
      </c>
      <c r="M150" s="6" t="e">
        <f>Activity!#REF!</f>
        <v>#REF!</v>
      </c>
      <c r="N150" t="e">
        <f>Activity!#REF!</f>
        <v>#REF!</v>
      </c>
      <c r="O150" t="e">
        <f>Activity!#REF!</f>
        <v>#REF!</v>
      </c>
      <c r="P150">
        <f>Activity!V159</f>
        <v>0</v>
      </c>
    </row>
    <row r="151" spans="1:16" x14ac:dyDescent="0.25">
      <c r="A151" t="str">
        <f>Activity!B160</f>
        <v/>
      </c>
      <c r="B151">
        <f>Activity!E160</f>
        <v>0</v>
      </c>
      <c r="C151">
        <f>Activity!F160</f>
        <v>0</v>
      </c>
      <c r="D151">
        <f>Activity!G160</f>
        <v>0</v>
      </c>
      <c r="E151">
        <f>Activity!H160</f>
        <v>0</v>
      </c>
      <c r="F151" t="e">
        <f>Activity!#REF!</f>
        <v>#REF!</v>
      </c>
      <c r="G151">
        <f>Activity!J160</f>
        <v>0</v>
      </c>
      <c r="H151">
        <f>Activity!L160</f>
        <v>0</v>
      </c>
      <c r="I151" t="str">
        <f>Activity!M160</f>
        <v/>
      </c>
      <c r="J151" t="str">
        <f>Activity!N160</f>
        <v/>
      </c>
      <c r="K151" t="str">
        <f>Activity!O160</f>
        <v/>
      </c>
      <c r="L151" s="6">
        <f>Activity!P160</f>
        <v>0</v>
      </c>
      <c r="M151" s="6" t="e">
        <f>Activity!#REF!</f>
        <v>#REF!</v>
      </c>
      <c r="N151" t="e">
        <f>Activity!#REF!</f>
        <v>#REF!</v>
      </c>
      <c r="O151" t="e">
        <f>Activity!#REF!</f>
        <v>#REF!</v>
      </c>
      <c r="P151">
        <f>Activity!V160</f>
        <v>0</v>
      </c>
    </row>
    <row r="152" spans="1:16" x14ac:dyDescent="0.25">
      <c r="A152" t="str">
        <f>Activity!B161</f>
        <v/>
      </c>
      <c r="B152">
        <f>Activity!E161</f>
        <v>0</v>
      </c>
      <c r="C152">
        <f>Activity!F161</f>
        <v>0</v>
      </c>
      <c r="D152">
        <f>Activity!G161</f>
        <v>0</v>
      </c>
      <c r="E152">
        <f>Activity!H161</f>
        <v>0</v>
      </c>
      <c r="F152" t="e">
        <f>Activity!#REF!</f>
        <v>#REF!</v>
      </c>
      <c r="G152">
        <f>Activity!J161</f>
        <v>0</v>
      </c>
      <c r="H152">
        <f>Activity!L161</f>
        <v>0</v>
      </c>
      <c r="I152" t="str">
        <f>Activity!M161</f>
        <v/>
      </c>
      <c r="J152" t="str">
        <f>Activity!N161</f>
        <v/>
      </c>
      <c r="K152" t="str">
        <f>Activity!O161</f>
        <v/>
      </c>
      <c r="L152" s="6">
        <f>Activity!P161</f>
        <v>0</v>
      </c>
      <c r="M152" s="6" t="e">
        <f>Activity!#REF!</f>
        <v>#REF!</v>
      </c>
      <c r="N152" t="e">
        <f>Activity!#REF!</f>
        <v>#REF!</v>
      </c>
      <c r="O152" t="e">
        <f>Activity!#REF!</f>
        <v>#REF!</v>
      </c>
      <c r="P152">
        <f>Activity!V161</f>
        <v>0</v>
      </c>
    </row>
    <row r="153" spans="1:16" x14ac:dyDescent="0.25">
      <c r="A153" t="str">
        <f>Activity!B162</f>
        <v/>
      </c>
      <c r="B153">
        <f>Activity!E162</f>
        <v>0</v>
      </c>
      <c r="C153">
        <f>Activity!F162</f>
        <v>0</v>
      </c>
      <c r="D153">
        <f>Activity!G162</f>
        <v>0</v>
      </c>
      <c r="E153">
        <f>Activity!H162</f>
        <v>0</v>
      </c>
      <c r="F153" t="e">
        <f>Activity!#REF!</f>
        <v>#REF!</v>
      </c>
      <c r="G153">
        <f>Activity!J162</f>
        <v>0</v>
      </c>
      <c r="H153">
        <f>Activity!L162</f>
        <v>0</v>
      </c>
      <c r="I153" t="str">
        <f>Activity!M162</f>
        <v/>
      </c>
      <c r="J153" t="str">
        <f>Activity!N162</f>
        <v/>
      </c>
      <c r="K153" t="str">
        <f>Activity!O162</f>
        <v/>
      </c>
      <c r="L153" s="6">
        <f>Activity!P162</f>
        <v>0</v>
      </c>
      <c r="M153" s="6" t="e">
        <f>Activity!#REF!</f>
        <v>#REF!</v>
      </c>
      <c r="N153" t="e">
        <f>Activity!#REF!</f>
        <v>#REF!</v>
      </c>
      <c r="O153" t="e">
        <f>Activity!#REF!</f>
        <v>#REF!</v>
      </c>
      <c r="P153">
        <f>Activity!V162</f>
        <v>0</v>
      </c>
    </row>
    <row r="154" spans="1:16" x14ac:dyDescent="0.25">
      <c r="A154" t="str">
        <f>Activity!B163</f>
        <v/>
      </c>
      <c r="B154">
        <f>Activity!E163</f>
        <v>0</v>
      </c>
      <c r="C154">
        <f>Activity!F163</f>
        <v>0</v>
      </c>
      <c r="D154">
        <f>Activity!G163</f>
        <v>0</v>
      </c>
      <c r="E154">
        <f>Activity!H163</f>
        <v>0</v>
      </c>
      <c r="F154" t="e">
        <f>Activity!#REF!</f>
        <v>#REF!</v>
      </c>
      <c r="G154">
        <f>Activity!J163</f>
        <v>0</v>
      </c>
      <c r="H154">
        <f>Activity!L163</f>
        <v>0</v>
      </c>
      <c r="I154" t="str">
        <f>Activity!M163</f>
        <v/>
      </c>
      <c r="J154" t="str">
        <f>Activity!N163</f>
        <v/>
      </c>
      <c r="K154" t="str">
        <f>Activity!O163</f>
        <v/>
      </c>
      <c r="L154" s="6">
        <f>Activity!P163</f>
        <v>0</v>
      </c>
      <c r="M154" s="6" t="e">
        <f>Activity!#REF!</f>
        <v>#REF!</v>
      </c>
      <c r="N154" t="e">
        <f>Activity!#REF!</f>
        <v>#REF!</v>
      </c>
      <c r="O154" t="e">
        <f>Activity!#REF!</f>
        <v>#REF!</v>
      </c>
      <c r="P154">
        <f>Activity!V163</f>
        <v>0</v>
      </c>
    </row>
    <row r="155" spans="1:16" x14ac:dyDescent="0.25">
      <c r="A155" t="str">
        <f>Activity!B164</f>
        <v/>
      </c>
      <c r="B155">
        <f>Activity!E164</f>
        <v>0</v>
      </c>
      <c r="C155">
        <f>Activity!F164</f>
        <v>0</v>
      </c>
      <c r="D155">
        <f>Activity!G164</f>
        <v>0</v>
      </c>
      <c r="E155">
        <f>Activity!H164</f>
        <v>0</v>
      </c>
      <c r="F155" t="e">
        <f>Activity!#REF!</f>
        <v>#REF!</v>
      </c>
      <c r="G155">
        <f>Activity!J164</f>
        <v>0</v>
      </c>
      <c r="H155">
        <f>Activity!L164</f>
        <v>0</v>
      </c>
      <c r="I155" t="str">
        <f>Activity!M164</f>
        <v/>
      </c>
      <c r="J155" t="str">
        <f>Activity!N164</f>
        <v/>
      </c>
      <c r="K155" t="str">
        <f>Activity!O164</f>
        <v/>
      </c>
      <c r="L155" s="6">
        <f>Activity!P164</f>
        <v>0</v>
      </c>
      <c r="M155" s="6" t="e">
        <f>Activity!#REF!</f>
        <v>#REF!</v>
      </c>
      <c r="N155" t="e">
        <f>Activity!#REF!</f>
        <v>#REF!</v>
      </c>
      <c r="O155" t="e">
        <f>Activity!#REF!</f>
        <v>#REF!</v>
      </c>
      <c r="P155">
        <f>Activity!V164</f>
        <v>0</v>
      </c>
    </row>
    <row r="156" spans="1:16" x14ac:dyDescent="0.25">
      <c r="A156" t="str">
        <f>Activity!B165</f>
        <v/>
      </c>
      <c r="B156">
        <f>Activity!E165</f>
        <v>0</v>
      </c>
      <c r="C156">
        <f>Activity!F165</f>
        <v>0</v>
      </c>
      <c r="D156">
        <f>Activity!G165</f>
        <v>0</v>
      </c>
      <c r="E156">
        <f>Activity!H165</f>
        <v>0</v>
      </c>
      <c r="F156" t="e">
        <f>Activity!#REF!</f>
        <v>#REF!</v>
      </c>
      <c r="G156">
        <f>Activity!J165</f>
        <v>0</v>
      </c>
      <c r="H156">
        <f>Activity!L165</f>
        <v>0</v>
      </c>
      <c r="I156" t="str">
        <f>Activity!M165</f>
        <v/>
      </c>
      <c r="J156" t="str">
        <f>Activity!N165</f>
        <v/>
      </c>
      <c r="K156" t="str">
        <f>Activity!O165</f>
        <v/>
      </c>
      <c r="L156" s="6">
        <f>Activity!P165</f>
        <v>0</v>
      </c>
      <c r="M156" s="6" t="e">
        <f>Activity!#REF!</f>
        <v>#REF!</v>
      </c>
      <c r="N156" t="e">
        <f>Activity!#REF!</f>
        <v>#REF!</v>
      </c>
      <c r="O156" t="e">
        <f>Activity!#REF!</f>
        <v>#REF!</v>
      </c>
      <c r="P156">
        <f>Activity!V165</f>
        <v>0</v>
      </c>
    </row>
    <row r="157" spans="1:16" x14ac:dyDescent="0.25">
      <c r="A157" t="str">
        <f>Activity!B166</f>
        <v/>
      </c>
      <c r="B157">
        <f>Activity!E166</f>
        <v>0</v>
      </c>
      <c r="C157">
        <f>Activity!F166</f>
        <v>0</v>
      </c>
      <c r="D157">
        <f>Activity!G166</f>
        <v>0</v>
      </c>
      <c r="E157">
        <f>Activity!H166</f>
        <v>0</v>
      </c>
      <c r="F157" t="e">
        <f>Activity!#REF!</f>
        <v>#REF!</v>
      </c>
      <c r="G157">
        <f>Activity!J166</f>
        <v>0</v>
      </c>
      <c r="H157">
        <f>Activity!L166</f>
        <v>0</v>
      </c>
      <c r="I157" t="str">
        <f>Activity!M166</f>
        <v/>
      </c>
      <c r="J157" t="str">
        <f>Activity!N166</f>
        <v/>
      </c>
      <c r="K157" t="str">
        <f>Activity!O166</f>
        <v/>
      </c>
      <c r="L157" s="6">
        <f>Activity!P166</f>
        <v>0</v>
      </c>
      <c r="M157" s="6" t="e">
        <f>Activity!#REF!</f>
        <v>#REF!</v>
      </c>
      <c r="N157" t="e">
        <f>Activity!#REF!</f>
        <v>#REF!</v>
      </c>
      <c r="O157" t="e">
        <f>Activity!#REF!</f>
        <v>#REF!</v>
      </c>
      <c r="P157">
        <f>Activity!V166</f>
        <v>0</v>
      </c>
    </row>
    <row r="158" spans="1:16" x14ac:dyDescent="0.25">
      <c r="A158" t="str">
        <f>Activity!B167</f>
        <v/>
      </c>
      <c r="B158">
        <f>Activity!E167</f>
        <v>0</v>
      </c>
      <c r="C158">
        <f>Activity!F167</f>
        <v>0</v>
      </c>
      <c r="D158">
        <f>Activity!G167</f>
        <v>0</v>
      </c>
      <c r="E158">
        <f>Activity!H167</f>
        <v>0</v>
      </c>
      <c r="F158" t="e">
        <f>Activity!#REF!</f>
        <v>#REF!</v>
      </c>
      <c r="G158">
        <f>Activity!J167</f>
        <v>0</v>
      </c>
      <c r="H158">
        <f>Activity!L167</f>
        <v>0</v>
      </c>
      <c r="I158" t="str">
        <f>Activity!M167</f>
        <v/>
      </c>
      <c r="J158" t="str">
        <f>Activity!N167</f>
        <v/>
      </c>
      <c r="K158" t="str">
        <f>Activity!O167</f>
        <v/>
      </c>
      <c r="L158" s="6">
        <f>Activity!P167</f>
        <v>0</v>
      </c>
      <c r="M158" s="6" t="e">
        <f>Activity!#REF!</f>
        <v>#REF!</v>
      </c>
      <c r="N158" t="e">
        <f>Activity!#REF!</f>
        <v>#REF!</v>
      </c>
      <c r="O158" t="e">
        <f>Activity!#REF!</f>
        <v>#REF!</v>
      </c>
      <c r="P158">
        <f>Activity!V167</f>
        <v>0</v>
      </c>
    </row>
    <row r="159" spans="1:16" x14ac:dyDescent="0.25">
      <c r="A159" t="str">
        <f>Activity!B168</f>
        <v/>
      </c>
      <c r="B159">
        <f>Activity!E168</f>
        <v>0</v>
      </c>
      <c r="C159">
        <f>Activity!F168</f>
        <v>0</v>
      </c>
      <c r="D159">
        <f>Activity!G168</f>
        <v>0</v>
      </c>
      <c r="E159">
        <f>Activity!H168</f>
        <v>0</v>
      </c>
      <c r="F159" t="e">
        <f>Activity!#REF!</f>
        <v>#REF!</v>
      </c>
      <c r="G159">
        <f>Activity!J168</f>
        <v>0</v>
      </c>
      <c r="H159">
        <f>Activity!L168</f>
        <v>0</v>
      </c>
      <c r="I159" t="str">
        <f>Activity!M168</f>
        <v/>
      </c>
      <c r="J159" t="str">
        <f>Activity!N168</f>
        <v/>
      </c>
      <c r="K159" t="str">
        <f>Activity!O168</f>
        <v/>
      </c>
      <c r="L159" s="6">
        <f>Activity!P168</f>
        <v>0</v>
      </c>
      <c r="M159" s="6" t="e">
        <f>Activity!#REF!</f>
        <v>#REF!</v>
      </c>
      <c r="N159" t="e">
        <f>Activity!#REF!</f>
        <v>#REF!</v>
      </c>
      <c r="O159" t="e">
        <f>Activity!#REF!</f>
        <v>#REF!</v>
      </c>
      <c r="P159">
        <f>Activity!V168</f>
        <v>0</v>
      </c>
    </row>
    <row r="160" spans="1:16" x14ac:dyDescent="0.25">
      <c r="A160" t="str">
        <f>Activity!B169</f>
        <v/>
      </c>
      <c r="B160">
        <f>Activity!E169</f>
        <v>0</v>
      </c>
      <c r="C160">
        <f>Activity!F169</f>
        <v>0</v>
      </c>
      <c r="D160">
        <f>Activity!G169</f>
        <v>0</v>
      </c>
      <c r="E160">
        <f>Activity!H169</f>
        <v>0</v>
      </c>
      <c r="F160" t="e">
        <f>Activity!#REF!</f>
        <v>#REF!</v>
      </c>
      <c r="G160">
        <f>Activity!J169</f>
        <v>0</v>
      </c>
      <c r="H160">
        <f>Activity!L169</f>
        <v>0</v>
      </c>
      <c r="I160" t="str">
        <f>Activity!M169</f>
        <v/>
      </c>
      <c r="J160" t="str">
        <f>Activity!N169</f>
        <v/>
      </c>
      <c r="K160" t="str">
        <f>Activity!O169</f>
        <v/>
      </c>
      <c r="L160" s="6">
        <f>Activity!P169</f>
        <v>0</v>
      </c>
      <c r="M160" s="6" t="e">
        <f>Activity!#REF!</f>
        <v>#REF!</v>
      </c>
      <c r="N160" t="e">
        <f>Activity!#REF!</f>
        <v>#REF!</v>
      </c>
      <c r="O160" t="e">
        <f>Activity!#REF!</f>
        <v>#REF!</v>
      </c>
      <c r="P160">
        <f>Activity!V169</f>
        <v>0</v>
      </c>
    </row>
    <row r="161" spans="1:16" x14ac:dyDescent="0.25">
      <c r="A161" t="str">
        <f>Activity!B170</f>
        <v/>
      </c>
      <c r="B161">
        <f>Activity!E170</f>
        <v>0</v>
      </c>
      <c r="C161">
        <f>Activity!F170</f>
        <v>0</v>
      </c>
      <c r="D161">
        <f>Activity!G170</f>
        <v>0</v>
      </c>
      <c r="E161">
        <f>Activity!H170</f>
        <v>0</v>
      </c>
      <c r="F161" t="e">
        <f>Activity!#REF!</f>
        <v>#REF!</v>
      </c>
      <c r="G161">
        <f>Activity!J170</f>
        <v>0</v>
      </c>
      <c r="H161">
        <f>Activity!L170</f>
        <v>0</v>
      </c>
      <c r="I161" t="str">
        <f>Activity!M170</f>
        <v/>
      </c>
      <c r="J161" t="str">
        <f>Activity!N170</f>
        <v/>
      </c>
      <c r="K161" t="str">
        <f>Activity!O170</f>
        <v/>
      </c>
      <c r="L161" s="6">
        <f>Activity!P170</f>
        <v>0</v>
      </c>
      <c r="M161" s="6" t="e">
        <f>Activity!#REF!</f>
        <v>#REF!</v>
      </c>
      <c r="N161" t="e">
        <f>Activity!#REF!</f>
        <v>#REF!</v>
      </c>
      <c r="O161" t="e">
        <f>Activity!#REF!</f>
        <v>#REF!</v>
      </c>
      <c r="P161">
        <f>Activity!V170</f>
        <v>0</v>
      </c>
    </row>
    <row r="162" spans="1:16" x14ac:dyDescent="0.25">
      <c r="A162" t="str">
        <f>Activity!B171</f>
        <v/>
      </c>
      <c r="B162">
        <f>Activity!E171</f>
        <v>0</v>
      </c>
      <c r="C162">
        <f>Activity!F171</f>
        <v>0</v>
      </c>
      <c r="D162">
        <f>Activity!G171</f>
        <v>0</v>
      </c>
      <c r="E162">
        <f>Activity!H171</f>
        <v>0</v>
      </c>
      <c r="F162" t="e">
        <f>Activity!#REF!</f>
        <v>#REF!</v>
      </c>
      <c r="G162">
        <f>Activity!J171</f>
        <v>0</v>
      </c>
      <c r="H162">
        <f>Activity!L171</f>
        <v>0</v>
      </c>
      <c r="I162" t="str">
        <f>Activity!M171</f>
        <v/>
      </c>
      <c r="J162" t="str">
        <f>Activity!N171</f>
        <v/>
      </c>
      <c r="K162" t="str">
        <f>Activity!O171</f>
        <v/>
      </c>
      <c r="L162" s="6">
        <f>Activity!P171</f>
        <v>0</v>
      </c>
      <c r="M162" s="6" t="e">
        <f>Activity!#REF!</f>
        <v>#REF!</v>
      </c>
      <c r="N162" t="e">
        <f>Activity!#REF!</f>
        <v>#REF!</v>
      </c>
      <c r="O162" t="e">
        <f>Activity!#REF!</f>
        <v>#REF!</v>
      </c>
      <c r="P162">
        <f>Activity!V171</f>
        <v>0</v>
      </c>
    </row>
    <row r="163" spans="1:16" x14ac:dyDescent="0.25">
      <c r="A163" t="str">
        <f>Activity!B172</f>
        <v/>
      </c>
      <c r="B163">
        <f>Activity!E172</f>
        <v>0</v>
      </c>
      <c r="C163">
        <f>Activity!F172</f>
        <v>0</v>
      </c>
      <c r="D163">
        <f>Activity!G172</f>
        <v>0</v>
      </c>
      <c r="E163">
        <f>Activity!H172</f>
        <v>0</v>
      </c>
      <c r="F163" t="e">
        <f>Activity!#REF!</f>
        <v>#REF!</v>
      </c>
      <c r="G163">
        <f>Activity!J172</f>
        <v>0</v>
      </c>
      <c r="H163">
        <f>Activity!L172</f>
        <v>0</v>
      </c>
      <c r="I163" t="str">
        <f>Activity!M172</f>
        <v/>
      </c>
      <c r="J163" t="str">
        <f>Activity!N172</f>
        <v/>
      </c>
      <c r="K163" t="str">
        <f>Activity!O172</f>
        <v/>
      </c>
      <c r="L163" s="6">
        <f>Activity!P172</f>
        <v>0</v>
      </c>
      <c r="M163" s="6" t="e">
        <f>Activity!#REF!</f>
        <v>#REF!</v>
      </c>
      <c r="N163" t="e">
        <f>Activity!#REF!</f>
        <v>#REF!</v>
      </c>
      <c r="O163" t="e">
        <f>Activity!#REF!</f>
        <v>#REF!</v>
      </c>
      <c r="P163">
        <f>Activity!V172</f>
        <v>0</v>
      </c>
    </row>
    <row r="164" spans="1:16" x14ac:dyDescent="0.25">
      <c r="A164" t="str">
        <f>Activity!B173</f>
        <v/>
      </c>
      <c r="B164">
        <f>Activity!E173</f>
        <v>0</v>
      </c>
      <c r="C164">
        <f>Activity!F173</f>
        <v>0</v>
      </c>
      <c r="D164">
        <f>Activity!G173</f>
        <v>0</v>
      </c>
      <c r="E164">
        <f>Activity!H173</f>
        <v>0</v>
      </c>
      <c r="F164" t="e">
        <f>Activity!#REF!</f>
        <v>#REF!</v>
      </c>
      <c r="G164">
        <f>Activity!J173</f>
        <v>0</v>
      </c>
      <c r="H164">
        <f>Activity!L173</f>
        <v>0</v>
      </c>
      <c r="I164" t="str">
        <f>Activity!M173</f>
        <v/>
      </c>
      <c r="J164" t="str">
        <f>Activity!N173</f>
        <v/>
      </c>
      <c r="K164" t="str">
        <f>Activity!O173</f>
        <v/>
      </c>
      <c r="L164" s="6">
        <f>Activity!P173</f>
        <v>0</v>
      </c>
      <c r="M164" s="6" t="e">
        <f>Activity!#REF!</f>
        <v>#REF!</v>
      </c>
      <c r="N164" t="e">
        <f>Activity!#REF!</f>
        <v>#REF!</v>
      </c>
      <c r="O164" t="e">
        <f>Activity!#REF!</f>
        <v>#REF!</v>
      </c>
      <c r="P164">
        <f>Activity!V173</f>
        <v>0</v>
      </c>
    </row>
    <row r="165" spans="1:16" x14ac:dyDescent="0.25">
      <c r="A165" t="str">
        <f>Activity!B174</f>
        <v/>
      </c>
      <c r="B165">
        <f>Activity!E174</f>
        <v>0</v>
      </c>
      <c r="C165">
        <f>Activity!F174</f>
        <v>0</v>
      </c>
      <c r="D165">
        <f>Activity!G174</f>
        <v>0</v>
      </c>
      <c r="E165">
        <f>Activity!H174</f>
        <v>0</v>
      </c>
      <c r="F165" t="e">
        <f>Activity!#REF!</f>
        <v>#REF!</v>
      </c>
      <c r="G165">
        <f>Activity!J174</f>
        <v>0</v>
      </c>
      <c r="H165">
        <f>Activity!L174</f>
        <v>0</v>
      </c>
      <c r="I165" t="str">
        <f>Activity!M174</f>
        <v/>
      </c>
      <c r="J165" t="str">
        <f>Activity!N174</f>
        <v/>
      </c>
      <c r="K165" t="str">
        <f>Activity!O174</f>
        <v/>
      </c>
      <c r="L165" s="6">
        <f>Activity!P174</f>
        <v>0</v>
      </c>
      <c r="M165" s="6" t="e">
        <f>Activity!#REF!</f>
        <v>#REF!</v>
      </c>
      <c r="N165" t="e">
        <f>Activity!#REF!</f>
        <v>#REF!</v>
      </c>
      <c r="O165" t="e">
        <f>Activity!#REF!</f>
        <v>#REF!</v>
      </c>
      <c r="P165">
        <f>Activity!V174</f>
        <v>0</v>
      </c>
    </row>
    <row r="166" spans="1:16" x14ac:dyDescent="0.25">
      <c r="A166" t="str">
        <f>Activity!B175</f>
        <v/>
      </c>
      <c r="B166">
        <f>Activity!E175</f>
        <v>0</v>
      </c>
      <c r="C166">
        <f>Activity!F175</f>
        <v>0</v>
      </c>
      <c r="D166">
        <f>Activity!G175</f>
        <v>0</v>
      </c>
      <c r="E166">
        <f>Activity!H175</f>
        <v>0</v>
      </c>
      <c r="F166" t="e">
        <f>Activity!#REF!</f>
        <v>#REF!</v>
      </c>
      <c r="G166">
        <f>Activity!J175</f>
        <v>0</v>
      </c>
      <c r="H166">
        <f>Activity!L175</f>
        <v>0</v>
      </c>
      <c r="I166" t="str">
        <f>Activity!M175</f>
        <v/>
      </c>
      <c r="J166" t="str">
        <f>Activity!N175</f>
        <v/>
      </c>
      <c r="K166" t="str">
        <f>Activity!O175</f>
        <v/>
      </c>
      <c r="L166" s="6">
        <f>Activity!P175</f>
        <v>0</v>
      </c>
      <c r="M166" s="6" t="e">
        <f>Activity!#REF!</f>
        <v>#REF!</v>
      </c>
      <c r="N166" t="e">
        <f>Activity!#REF!</f>
        <v>#REF!</v>
      </c>
      <c r="O166" t="e">
        <f>Activity!#REF!</f>
        <v>#REF!</v>
      </c>
      <c r="P166">
        <f>Activity!V175</f>
        <v>0</v>
      </c>
    </row>
    <row r="167" spans="1:16" x14ac:dyDescent="0.25">
      <c r="A167" t="str">
        <f>Activity!B176</f>
        <v/>
      </c>
      <c r="B167">
        <f>Activity!E176</f>
        <v>0</v>
      </c>
      <c r="C167">
        <f>Activity!F176</f>
        <v>0</v>
      </c>
      <c r="D167">
        <f>Activity!G176</f>
        <v>0</v>
      </c>
      <c r="E167">
        <f>Activity!H176</f>
        <v>0</v>
      </c>
      <c r="F167" t="e">
        <f>Activity!#REF!</f>
        <v>#REF!</v>
      </c>
      <c r="G167">
        <f>Activity!J176</f>
        <v>0</v>
      </c>
      <c r="H167">
        <f>Activity!L176</f>
        <v>0</v>
      </c>
      <c r="I167" t="str">
        <f>Activity!M176</f>
        <v/>
      </c>
      <c r="J167" t="str">
        <f>Activity!N176</f>
        <v/>
      </c>
      <c r="K167" t="str">
        <f>Activity!O176</f>
        <v/>
      </c>
      <c r="L167" s="6">
        <f>Activity!P176</f>
        <v>0</v>
      </c>
      <c r="M167" s="6" t="e">
        <f>Activity!#REF!</f>
        <v>#REF!</v>
      </c>
      <c r="N167" t="e">
        <f>Activity!#REF!</f>
        <v>#REF!</v>
      </c>
      <c r="O167" t="e">
        <f>Activity!#REF!</f>
        <v>#REF!</v>
      </c>
      <c r="P167">
        <f>Activity!V176</f>
        <v>0</v>
      </c>
    </row>
    <row r="168" spans="1:16" x14ac:dyDescent="0.25">
      <c r="A168" t="str">
        <f>Activity!B177</f>
        <v/>
      </c>
      <c r="B168">
        <f>Activity!E177</f>
        <v>0</v>
      </c>
      <c r="C168">
        <f>Activity!F177</f>
        <v>0</v>
      </c>
      <c r="D168">
        <f>Activity!G177</f>
        <v>0</v>
      </c>
      <c r="E168">
        <f>Activity!H177</f>
        <v>0</v>
      </c>
      <c r="F168" t="e">
        <f>Activity!#REF!</f>
        <v>#REF!</v>
      </c>
      <c r="G168">
        <f>Activity!J177</f>
        <v>0</v>
      </c>
      <c r="H168">
        <f>Activity!L177</f>
        <v>0</v>
      </c>
      <c r="I168" t="str">
        <f>Activity!M177</f>
        <v/>
      </c>
      <c r="J168" t="str">
        <f>Activity!N177</f>
        <v/>
      </c>
      <c r="K168" t="str">
        <f>Activity!O177</f>
        <v/>
      </c>
      <c r="L168" s="6">
        <f>Activity!P177</f>
        <v>0</v>
      </c>
      <c r="M168" s="6" t="e">
        <f>Activity!#REF!</f>
        <v>#REF!</v>
      </c>
      <c r="N168" t="e">
        <f>Activity!#REF!</f>
        <v>#REF!</v>
      </c>
      <c r="O168" t="e">
        <f>Activity!#REF!</f>
        <v>#REF!</v>
      </c>
      <c r="P168">
        <f>Activity!V177</f>
        <v>0</v>
      </c>
    </row>
    <row r="169" spans="1:16" x14ac:dyDescent="0.25">
      <c r="A169" t="str">
        <f>Activity!B178</f>
        <v/>
      </c>
      <c r="B169">
        <f>Activity!E178</f>
        <v>0</v>
      </c>
      <c r="C169">
        <f>Activity!F178</f>
        <v>0</v>
      </c>
      <c r="D169">
        <f>Activity!G178</f>
        <v>0</v>
      </c>
      <c r="E169">
        <f>Activity!H178</f>
        <v>0</v>
      </c>
      <c r="F169" t="e">
        <f>Activity!#REF!</f>
        <v>#REF!</v>
      </c>
      <c r="G169">
        <f>Activity!J178</f>
        <v>0</v>
      </c>
      <c r="H169">
        <f>Activity!L178</f>
        <v>0</v>
      </c>
      <c r="I169" t="str">
        <f>Activity!M178</f>
        <v/>
      </c>
      <c r="J169" t="str">
        <f>Activity!N178</f>
        <v/>
      </c>
      <c r="K169" t="str">
        <f>Activity!O178</f>
        <v/>
      </c>
      <c r="L169" s="6">
        <f>Activity!P178</f>
        <v>0</v>
      </c>
      <c r="M169" s="6" t="e">
        <f>Activity!#REF!</f>
        <v>#REF!</v>
      </c>
      <c r="N169" t="e">
        <f>Activity!#REF!</f>
        <v>#REF!</v>
      </c>
      <c r="O169" t="e">
        <f>Activity!#REF!</f>
        <v>#REF!</v>
      </c>
      <c r="P169">
        <f>Activity!V178</f>
        <v>0</v>
      </c>
    </row>
    <row r="170" spans="1:16" x14ac:dyDescent="0.25">
      <c r="A170" t="str">
        <f>Activity!B179</f>
        <v/>
      </c>
      <c r="B170">
        <f>Activity!E179</f>
        <v>0</v>
      </c>
      <c r="C170">
        <f>Activity!F179</f>
        <v>0</v>
      </c>
      <c r="D170">
        <f>Activity!G179</f>
        <v>0</v>
      </c>
      <c r="E170">
        <f>Activity!H179</f>
        <v>0</v>
      </c>
      <c r="F170" t="e">
        <f>Activity!#REF!</f>
        <v>#REF!</v>
      </c>
      <c r="G170">
        <f>Activity!J179</f>
        <v>0</v>
      </c>
      <c r="H170">
        <f>Activity!L179</f>
        <v>0</v>
      </c>
      <c r="I170" t="str">
        <f>Activity!M179</f>
        <v/>
      </c>
      <c r="J170" t="str">
        <f>Activity!N179</f>
        <v/>
      </c>
      <c r="K170" t="str">
        <f>Activity!O179</f>
        <v/>
      </c>
      <c r="L170" s="6">
        <f>Activity!P179</f>
        <v>0</v>
      </c>
      <c r="M170" s="6" t="e">
        <f>Activity!#REF!</f>
        <v>#REF!</v>
      </c>
      <c r="N170" t="e">
        <f>Activity!#REF!</f>
        <v>#REF!</v>
      </c>
      <c r="O170" t="e">
        <f>Activity!#REF!</f>
        <v>#REF!</v>
      </c>
      <c r="P170">
        <f>Activity!V179</f>
        <v>0</v>
      </c>
    </row>
    <row r="171" spans="1:16" x14ac:dyDescent="0.25">
      <c r="A171" t="str">
        <f>Activity!B180</f>
        <v/>
      </c>
      <c r="B171">
        <f>Activity!E180</f>
        <v>0</v>
      </c>
      <c r="C171">
        <f>Activity!F180</f>
        <v>0</v>
      </c>
      <c r="D171">
        <f>Activity!G180</f>
        <v>0</v>
      </c>
      <c r="E171">
        <f>Activity!H180</f>
        <v>0</v>
      </c>
      <c r="F171" t="e">
        <f>Activity!#REF!</f>
        <v>#REF!</v>
      </c>
      <c r="G171">
        <f>Activity!J180</f>
        <v>0</v>
      </c>
      <c r="H171">
        <f>Activity!L180</f>
        <v>0</v>
      </c>
      <c r="I171" t="str">
        <f>Activity!M180</f>
        <v/>
      </c>
      <c r="J171" t="str">
        <f>Activity!N180</f>
        <v/>
      </c>
      <c r="K171" t="str">
        <f>Activity!O180</f>
        <v/>
      </c>
      <c r="L171" s="6">
        <f>Activity!P180</f>
        <v>0</v>
      </c>
      <c r="M171" s="6" t="e">
        <f>Activity!#REF!</f>
        <v>#REF!</v>
      </c>
      <c r="N171" t="e">
        <f>Activity!#REF!</f>
        <v>#REF!</v>
      </c>
      <c r="O171" t="e">
        <f>Activity!#REF!</f>
        <v>#REF!</v>
      </c>
      <c r="P171">
        <f>Activity!V180</f>
        <v>0</v>
      </c>
    </row>
    <row r="172" spans="1:16" x14ac:dyDescent="0.25">
      <c r="A172" t="str">
        <f>Activity!B181</f>
        <v/>
      </c>
      <c r="B172">
        <f>Activity!E181</f>
        <v>0</v>
      </c>
      <c r="C172">
        <f>Activity!F181</f>
        <v>0</v>
      </c>
      <c r="D172">
        <f>Activity!G181</f>
        <v>0</v>
      </c>
      <c r="E172">
        <f>Activity!H181</f>
        <v>0</v>
      </c>
      <c r="F172" t="e">
        <f>Activity!#REF!</f>
        <v>#REF!</v>
      </c>
      <c r="G172">
        <f>Activity!J181</f>
        <v>0</v>
      </c>
      <c r="H172">
        <f>Activity!L181</f>
        <v>0</v>
      </c>
      <c r="I172" t="str">
        <f>Activity!M181</f>
        <v/>
      </c>
      <c r="J172" t="str">
        <f>Activity!N181</f>
        <v/>
      </c>
      <c r="K172" t="str">
        <f>Activity!O181</f>
        <v/>
      </c>
      <c r="L172" s="6">
        <f>Activity!P181</f>
        <v>0</v>
      </c>
      <c r="M172" s="6" t="e">
        <f>Activity!#REF!</f>
        <v>#REF!</v>
      </c>
      <c r="N172" t="e">
        <f>Activity!#REF!</f>
        <v>#REF!</v>
      </c>
      <c r="O172" t="e">
        <f>Activity!#REF!</f>
        <v>#REF!</v>
      </c>
      <c r="P172">
        <f>Activity!V181</f>
        <v>0</v>
      </c>
    </row>
    <row r="173" spans="1:16" x14ac:dyDescent="0.25">
      <c r="A173" t="str">
        <f>Activity!B182</f>
        <v/>
      </c>
      <c r="B173">
        <f>Activity!E182</f>
        <v>0</v>
      </c>
      <c r="C173">
        <f>Activity!F182</f>
        <v>0</v>
      </c>
      <c r="D173">
        <f>Activity!G182</f>
        <v>0</v>
      </c>
      <c r="E173">
        <f>Activity!H182</f>
        <v>0</v>
      </c>
      <c r="F173" t="e">
        <f>Activity!#REF!</f>
        <v>#REF!</v>
      </c>
      <c r="G173">
        <f>Activity!J182</f>
        <v>0</v>
      </c>
      <c r="H173">
        <f>Activity!L182</f>
        <v>0</v>
      </c>
      <c r="I173" t="str">
        <f>Activity!M182</f>
        <v/>
      </c>
      <c r="J173" t="str">
        <f>Activity!N182</f>
        <v/>
      </c>
      <c r="K173" t="str">
        <f>Activity!O182</f>
        <v/>
      </c>
      <c r="L173" s="6">
        <f>Activity!P182</f>
        <v>0</v>
      </c>
      <c r="M173" s="6" t="e">
        <f>Activity!#REF!</f>
        <v>#REF!</v>
      </c>
      <c r="N173" t="e">
        <f>Activity!#REF!</f>
        <v>#REF!</v>
      </c>
      <c r="O173" t="e">
        <f>Activity!#REF!</f>
        <v>#REF!</v>
      </c>
      <c r="P173">
        <f>Activity!V182</f>
        <v>0</v>
      </c>
    </row>
    <row r="174" spans="1:16" x14ac:dyDescent="0.25">
      <c r="A174" t="str">
        <f>Activity!B183</f>
        <v/>
      </c>
      <c r="B174">
        <f>Activity!E183</f>
        <v>0</v>
      </c>
      <c r="C174">
        <f>Activity!F183</f>
        <v>0</v>
      </c>
      <c r="D174">
        <f>Activity!G183</f>
        <v>0</v>
      </c>
      <c r="E174">
        <f>Activity!H183</f>
        <v>0</v>
      </c>
      <c r="F174" t="e">
        <f>Activity!#REF!</f>
        <v>#REF!</v>
      </c>
      <c r="G174">
        <f>Activity!J183</f>
        <v>0</v>
      </c>
      <c r="H174">
        <f>Activity!L183</f>
        <v>0</v>
      </c>
      <c r="I174" t="str">
        <f>Activity!M183</f>
        <v/>
      </c>
      <c r="J174" t="str">
        <f>Activity!N183</f>
        <v/>
      </c>
      <c r="K174" t="str">
        <f>Activity!O183</f>
        <v/>
      </c>
      <c r="L174" s="6">
        <f>Activity!P183</f>
        <v>0</v>
      </c>
      <c r="M174" s="6" t="e">
        <f>Activity!#REF!</f>
        <v>#REF!</v>
      </c>
      <c r="N174" t="e">
        <f>Activity!#REF!</f>
        <v>#REF!</v>
      </c>
      <c r="O174" t="e">
        <f>Activity!#REF!</f>
        <v>#REF!</v>
      </c>
      <c r="P174">
        <f>Activity!V183</f>
        <v>0</v>
      </c>
    </row>
    <row r="175" spans="1:16" x14ac:dyDescent="0.25">
      <c r="A175" t="str">
        <f>Activity!B184</f>
        <v/>
      </c>
      <c r="B175">
        <f>Activity!E184</f>
        <v>0</v>
      </c>
      <c r="C175">
        <f>Activity!F184</f>
        <v>0</v>
      </c>
      <c r="D175">
        <f>Activity!G184</f>
        <v>0</v>
      </c>
      <c r="E175">
        <f>Activity!H184</f>
        <v>0</v>
      </c>
      <c r="F175" t="e">
        <f>Activity!#REF!</f>
        <v>#REF!</v>
      </c>
      <c r="G175">
        <f>Activity!J184</f>
        <v>0</v>
      </c>
      <c r="H175">
        <f>Activity!L184</f>
        <v>0</v>
      </c>
      <c r="I175" t="str">
        <f>Activity!M184</f>
        <v/>
      </c>
      <c r="J175" t="str">
        <f>Activity!N184</f>
        <v/>
      </c>
      <c r="K175" t="str">
        <f>Activity!O184</f>
        <v/>
      </c>
      <c r="L175" s="6">
        <f>Activity!P184</f>
        <v>0</v>
      </c>
      <c r="M175" s="6" t="e">
        <f>Activity!#REF!</f>
        <v>#REF!</v>
      </c>
      <c r="N175" t="e">
        <f>Activity!#REF!</f>
        <v>#REF!</v>
      </c>
      <c r="O175" t="e">
        <f>Activity!#REF!</f>
        <v>#REF!</v>
      </c>
      <c r="P175">
        <f>Activity!V184</f>
        <v>0</v>
      </c>
    </row>
    <row r="176" spans="1:16" x14ac:dyDescent="0.25">
      <c r="A176" t="str">
        <f>Activity!B185</f>
        <v/>
      </c>
      <c r="B176">
        <f>Activity!E185</f>
        <v>0</v>
      </c>
      <c r="C176">
        <f>Activity!F185</f>
        <v>0</v>
      </c>
      <c r="D176">
        <f>Activity!G185</f>
        <v>0</v>
      </c>
      <c r="E176">
        <f>Activity!H185</f>
        <v>0</v>
      </c>
      <c r="F176" t="e">
        <f>Activity!#REF!</f>
        <v>#REF!</v>
      </c>
      <c r="G176">
        <f>Activity!J185</f>
        <v>0</v>
      </c>
      <c r="H176">
        <f>Activity!L185</f>
        <v>0</v>
      </c>
      <c r="I176" t="str">
        <f>Activity!M185</f>
        <v/>
      </c>
      <c r="J176" t="str">
        <f>Activity!N185</f>
        <v/>
      </c>
      <c r="K176" t="str">
        <f>Activity!O185</f>
        <v/>
      </c>
      <c r="L176" s="6">
        <f>Activity!P185</f>
        <v>0</v>
      </c>
      <c r="M176" s="6" t="e">
        <f>Activity!#REF!</f>
        <v>#REF!</v>
      </c>
      <c r="N176" t="e">
        <f>Activity!#REF!</f>
        <v>#REF!</v>
      </c>
      <c r="O176" t="e">
        <f>Activity!#REF!</f>
        <v>#REF!</v>
      </c>
      <c r="P176">
        <f>Activity!V185</f>
        <v>0</v>
      </c>
    </row>
    <row r="177" spans="1:16" x14ac:dyDescent="0.25">
      <c r="A177" t="str">
        <f>Activity!B186</f>
        <v/>
      </c>
      <c r="B177">
        <f>Activity!E186</f>
        <v>0</v>
      </c>
      <c r="C177">
        <f>Activity!F186</f>
        <v>0</v>
      </c>
      <c r="D177">
        <f>Activity!G186</f>
        <v>0</v>
      </c>
      <c r="E177">
        <f>Activity!H186</f>
        <v>0</v>
      </c>
      <c r="F177" t="e">
        <f>Activity!#REF!</f>
        <v>#REF!</v>
      </c>
      <c r="G177">
        <f>Activity!J186</f>
        <v>0</v>
      </c>
      <c r="H177">
        <f>Activity!L186</f>
        <v>0</v>
      </c>
      <c r="I177" t="str">
        <f>Activity!M186</f>
        <v/>
      </c>
      <c r="J177" t="str">
        <f>Activity!N186</f>
        <v/>
      </c>
      <c r="K177" t="str">
        <f>Activity!O186</f>
        <v/>
      </c>
      <c r="L177" s="6">
        <f>Activity!P186</f>
        <v>0</v>
      </c>
      <c r="M177" s="6" t="e">
        <f>Activity!#REF!</f>
        <v>#REF!</v>
      </c>
      <c r="N177" t="e">
        <f>Activity!#REF!</f>
        <v>#REF!</v>
      </c>
      <c r="O177" t="e">
        <f>Activity!#REF!</f>
        <v>#REF!</v>
      </c>
      <c r="P177">
        <f>Activity!V186</f>
        <v>0</v>
      </c>
    </row>
    <row r="178" spans="1:16" x14ac:dyDescent="0.25">
      <c r="A178" t="str">
        <f>Activity!B187</f>
        <v/>
      </c>
      <c r="B178">
        <f>Activity!E187</f>
        <v>0</v>
      </c>
      <c r="C178">
        <f>Activity!F187</f>
        <v>0</v>
      </c>
      <c r="D178">
        <f>Activity!G187</f>
        <v>0</v>
      </c>
      <c r="E178">
        <f>Activity!H187</f>
        <v>0</v>
      </c>
      <c r="F178" t="e">
        <f>Activity!#REF!</f>
        <v>#REF!</v>
      </c>
      <c r="G178">
        <f>Activity!J187</f>
        <v>0</v>
      </c>
      <c r="H178">
        <f>Activity!L187</f>
        <v>0</v>
      </c>
      <c r="I178" t="str">
        <f>Activity!M187</f>
        <v/>
      </c>
      <c r="J178" t="str">
        <f>Activity!N187</f>
        <v/>
      </c>
      <c r="K178" t="str">
        <f>Activity!O187</f>
        <v/>
      </c>
      <c r="L178" s="6">
        <f>Activity!P187</f>
        <v>0</v>
      </c>
      <c r="M178" s="6" t="e">
        <f>Activity!#REF!</f>
        <v>#REF!</v>
      </c>
      <c r="N178" t="e">
        <f>Activity!#REF!</f>
        <v>#REF!</v>
      </c>
      <c r="O178" t="e">
        <f>Activity!#REF!</f>
        <v>#REF!</v>
      </c>
      <c r="P178">
        <f>Activity!V187</f>
        <v>0</v>
      </c>
    </row>
    <row r="179" spans="1:16" x14ac:dyDescent="0.25">
      <c r="A179" t="str">
        <f>Activity!B188</f>
        <v/>
      </c>
      <c r="B179">
        <f>Activity!E188</f>
        <v>0</v>
      </c>
      <c r="C179">
        <f>Activity!F188</f>
        <v>0</v>
      </c>
      <c r="D179">
        <f>Activity!G188</f>
        <v>0</v>
      </c>
      <c r="E179">
        <f>Activity!H188</f>
        <v>0</v>
      </c>
      <c r="F179" t="e">
        <f>Activity!#REF!</f>
        <v>#REF!</v>
      </c>
      <c r="G179">
        <f>Activity!J188</f>
        <v>0</v>
      </c>
      <c r="H179">
        <f>Activity!L188</f>
        <v>0</v>
      </c>
      <c r="I179" t="str">
        <f>Activity!M188</f>
        <v/>
      </c>
      <c r="J179" t="str">
        <f>Activity!N188</f>
        <v/>
      </c>
      <c r="K179" t="str">
        <f>Activity!O188</f>
        <v/>
      </c>
      <c r="L179" s="6">
        <f>Activity!P188</f>
        <v>0</v>
      </c>
      <c r="M179" s="6" t="e">
        <f>Activity!#REF!</f>
        <v>#REF!</v>
      </c>
      <c r="N179" t="e">
        <f>Activity!#REF!</f>
        <v>#REF!</v>
      </c>
      <c r="O179" t="e">
        <f>Activity!#REF!</f>
        <v>#REF!</v>
      </c>
      <c r="P179">
        <f>Activity!V188</f>
        <v>0</v>
      </c>
    </row>
    <row r="180" spans="1:16" x14ac:dyDescent="0.25">
      <c r="A180" t="str">
        <f>Activity!B189</f>
        <v/>
      </c>
      <c r="B180">
        <f>Activity!E189</f>
        <v>0</v>
      </c>
      <c r="C180">
        <f>Activity!F189</f>
        <v>0</v>
      </c>
      <c r="D180">
        <f>Activity!G189</f>
        <v>0</v>
      </c>
      <c r="E180">
        <f>Activity!H189</f>
        <v>0</v>
      </c>
      <c r="F180" t="e">
        <f>Activity!#REF!</f>
        <v>#REF!</v>
      </c>
      <c r="G180">
        <f>Activity!J189</f>
        <v>0</v>
      </c>
      <c r="H180">
        <f>Activity!L189</f>
        <v>0</v>
      </c>
      <c r="I180" t="str">
        <f>Activity!M189</f>
        <v/>
      </c>
      <c r="J180" t="str">
        <f>Activity!N189</f>
        <v/>
      </c>
      <c r="K180" t="str">
        <f>Activity!O189</f>
        <v/>
      </c>
      <c r="L180" s="6">
        <f>Activity!P189</f>
        <v>0</v>
      </c>
      <c r="M180" s="6" t="e">
        <f>Activity!#REF!</f>
        <v>#REF!</v>
      </c>
      <c r="N180" t="e">
        <f>Activity!#REF!</f>
        <v>#REF!</v>
      </c>
      <c r="O180" t="e">
        <f>Activity!#REF!</f>
        <v>#REF!</v>
      </c>
      <c r="P180">
        <f>Activity!V189</f>
        <v>0</v>
      </c>
    </row>
    <row r="181" spans="1:16" x14ac:dyDescent="0.25">
      <c r="A181" t="str">
        <f>Activity!B190</f>
        <v/>
      </c>
      <c r="B181">
        <f>Activity!E190</f>
        <v>0</v>
      </c>
      <c r="C181">
        <f>Activity!F190</f>
        <v>0</v>
      </c>
      <c r="D181">
        <f>Activity!G190</f>
        <v>0</v>
      </c>
      <c r="E181">
        <f>Activity!H190</f>
        <v>0</v>
      </c>
      <c r="F181" t="e">
        <f>Activity!#REF!</f>
        <v>#REF!</v>
      </c>
      <c r="G181">
        <f>Activity!J190</f>
        <v>0</v>
      </c>
      <c r="H181">
        <f>Activity!L190</f>
        <v>0</v>
      </c>
      <c r="I181" t="str">
        <f>Activity!M190</f>
        <v/>
      </c>
      <c r="J181" t="str">
        <f>Activity!N190</f>
        <v/>
      </c>
      <c r="K181" t="str">
        <f>Activity!O190</f>
        <v/>
      </c>
      <c r="L181" s="6">
        <f>Activity!P190</f>
        <v>0</v>
      </c>
      <c r="M181" s="6" t="e">
        <f>Activity!#REF!</f>
        <v>#REF!</v>
      </c>
      <c r="N181" t="e">
        <f>Activity!#REF!</f>
        <v>#REF!</v>
      </c>
      <c r="O181" t="e">
        <f>Activity!#REF!</f>
        <v>#REF!</v>
      </c>
      <c r="P181">
        <f>Activity!V190</f>
        <v>0</v>
      </c>
    </row>
    <row r="182" spans="1:16" x14ac:dyDescent="0.25">
      <c r="A182" t="str">
        <f>Activity!B191</f>
        <v/>
      </c>
      <c r="B182">
        <f>Activity!E191</f>
        <v>0</v>
      </c>
      <c r="C182">
        <f>Activity!F191</f>
        <v>0</v>
      </c>
      <c r="D182">
        <f>Activity!G191</f>
        <v>0</v>
      </c>
      <c r="E182">
        <f>Activity!H191</f>
        <v>0</v>
      </c>
      <c r="F182" t="e">
        <f>Activity!#REF!</f>
        <v>#REF!</v>
      </c>
      <c r="G182">
        <f>Activity!J191</f>
        <v>0</v>
      </c>
      <c r="H182">
        <f>Activity!L191</f>
        <v>0</v>
      </c>
      <c r="I182" t="str">
        <f>Activity!M191</f>
        <v/>
      </c>
      <c r="J182" t="str">
        <f>Activity!N191</f>
        <v/>
      </c>
      <c r="K182" t="str">
        <f>Activity!O191</f>
        <v/>
      </c>
      <c r="L182" s="6">
        <f>Activity!P191</f>
        <v>0</v>
      </c>
      <c r="M182" s="6" t="e">
        <f>Activity!#REF!</f>
        <v>#REF!</v>
      </c>
      <c r="N182" t="e">
        <f>Activity!#REF!</f>
        <v>#REF!</v>
      </c>
      <c r="O182" t="e">
        <f>Activity!#REF!</f>
        <v>#REF!</v>
      </c>
      <c r="P182">
        <f>Activity!V191</f>
        <v>0</v>
      </c>
    </row>
    <row r="183" spans="1:16" x14ac:dyDescent="0.25">
      <c r="A183" t="str">
        <f>Activity!B192</f>
        <v/>
      </c>
      <c r="B183">
        <f>Activity!E192</f>
        <v>0</v>
      </c>
      <c r="C183">
        <f>Activity!F192</f>
        <v>0</v>
      </c>
      <c r="D183">
        <f>Activity!G192</f>
        <v>0</v>
      </c>
      <c r="E183">
        <f>Activity!H192</f>
        <v>0</v>
      </c>
      <c r="F183" t="e">
        <f>Activity!#REF!</f>
        <v>#REF!</v>
      </c>
      <c r="G183">
        <f>Activity!J192</f>
        <v>0</v>
      </c>
      <c r="H183">
        <f>Activity!L192</f>
        <v>0</v>
      </c>
      <c r="I183" t="str">
        <f>Activity!M192</f>
        <v/>
      </c>
      <c r="J183" t="str">
        <f>Activity!N192</f>
        <v/>
      </c>
      <c r="K183" t="str">
        <f>Activity!O192</f>
        <v/>
      </c>
      <c r="L183" s="6">
        <f>Activity!P192</f>
        <v>0</v>
      </c>
      <c r="M183" s="6" t="e">
        <f>Activity!#REF!</f>
        <v>#REF!</v>
      </c>
      <c r="N183" t="e">
        <f>Activity!#REF!</f>
        <v>#REF!</v>
      </c>
      <c r="O183" t="e">
        <f>Activity!#REF!</f>
        <v>#REF!</v>
      </c>
      <c r="P183">
        <f>Activity!V192</f>
        <v>0</v>
      </c>
    </row>
    <row r="184" spans="1:16" x14ac:dyDescent="0.25">
      <c r="A184" t="str">
        <f>Activity!B193</f>
        <v/>
      </c>
      <c r="B184">
        <f>Activity!E193</f>
        <v>0</v>
      </c>
      <c r="C184">
        <f>Activity!F193</f>
        <v>0</v>
      </c>
      <c r="D184">
        <f>Activity!G193</f>
        <v>0</v>
      </c>
      <c r="E184">
        <f>Activity!H193</f>
        <v>0</v>
      </c>
      <c r="F184" t="e">
        <f>Activity!#REF!</f>
        <v>#REF!</v>
      </c>
      <c r="G184">
        <f>Activity!J193</f>
        <v>0</v>
      </c>
      <c r="H184">
        <f>Activity!L193</f>
        <v>0</v>
      </c>
      <c r="I184" t="str">
        <f>Activity!M193</f>
        <v/>
      </c>
      <c r="J184" t="str">
        <f>Activity!N193</f>
        <v/>
      </c>
      <c r="K184" t="str">
        <f>Activity!O193</f>
        <v/>
      </c>
      <c r="L184" s="6">
        <f>Activity!P193</f>
        <v>0</v>
      </c>
      <c r="M184" s="6" t="e">
        <f>Activity!#REF!</f>
        <v>#REF!</v>
      </c>
      <c r="N184" t="e">
        <f>Activity!#REF!</f>
        <v>#REF!</v>
      </c>
      <c r="O184" t="e">
        <f>Activity!#REF!</f>
        <v>#REF!</v>
      </c>
      <c r="P184">
        <f>Activity!V193</f>
        <v>0</v>
      </c>
    </row>
    <row r="185" spans="1:16" x14ac:dyDescent="0.25">
      <c r="A185" t="str">
        <f>Activity!B194</f>
        <v/>
      </c>
      <c r="B185">
        <f>Activity!E194</f>
        <v>0</v>
      </c>
      <c r="C185">
        <f>Activity!F194</f>
        <v>0</v>
      </c>
      <c r="D185">
        <f>Activity!G194</f>
        <v>0</v>
      </c>
      <c r="E185">
        <f>Activity!H194</f>
        <v>0</v>
      </c>
      <c r="F185" t="e">
        <f>Activity!#REF!</f>
        <v>#REF!</v>
      </c>
      <c r="G185">
        <f>Activity!J194</f>
        <v>0</v>
      </c>
      <c r="H185">
        <f>Activity!L194</f>
        <v>0</v>
      </c>
      <c r="I185" t="str">
        <f>Activity!M194</f>
        <v/>
      </c>
      <c r="J185" t="str">
        <f>Activity!N194</f>
        <v/>
      </c>
      <c r="K185" t="str">
        <f>Activity!O194</f>
        <v/>
      </c>
      <c r="L185" s="6">
        <f>Activity!P194</f>
        <v>0</v>
      </c>
      <c r="M185" s="6" t="e">
        <f>Activity!#REF!</f>
        <v>#REF!</v>
      </c>
      <c r="N185" t="e">
        <f>Activity!#REF!</f>
        <v>#REF!</v>
      </c>
      <c r="O185" t="e">
        <f>Activity!#REF!</f>
        <v>#REF!</v>
      </c>
      <c r="P185">
        <f>Activity!V194</f>
        <v>0</v>
      </c>
    </row>
    <row r="186" spans="1:16" x14ac:dyDescent="0.25">
      <c r="A186" t="str">
        <f>Activity!B195</f>
        <v/>
      </c>
      <c r="B186">
        <f>Activity!E195</f>
        <v>0</v>
      </c>
      <c r="C186">
        <f>Activity!F195</f>
        <v>0</v>
      </c>
      <c r="D186">
        <f>Activity!G195</f>
        <v>0</v>
      </c>
      <c r="E186">
        <f>Activity!H195</f>
        <v>0</v>
      </c>
      <c r="F186" t="e">
        <f>Activity!#REF!</f>
        <v>#REF!</v>
      </c>
      <c r="G186">
        <f>Activity!J195</f>
        <v>0</v>
      </c>
      <c r="H186">
        <f>Activity!L195</f>
        <v>0</v>
      </c>
      <c r="I186" t="str">
        <f>Activity!M195</f>
        <v/>
      </c>
      <c r="J186" t="str">
        <f>Activity!N195</f>
        <v/>
      </c>
      <c r="K186" t="str">
        <f>Activity!O195</f>
        <v/>
      </c>
      <c r="L186" s="6">
        <f>Activity!P195</f>
        <v>0</v>
      </c>
      <c r="M186" s="6" t="e">
        <f>Activity!#REF!</f>
        <v>#REF!</v>
      </c>
      <c r="N186" t="e">
        <f>Activity!#REF!</f>
        <v>#REF!</v>
      </c>
      <c r="O186" t="e">
        <f>Activity!#REF!</f>
        <v>#REF!</v>
      </c>
      <c r="P186">
        <f>Activity!V195</f>
        <v>0</v>
      </c>
    </row>
    <row r="187" spans="1:16" x14ac:dyDescent="0.25">
      <c r="A187" t="str">
        <f>Activity!B196</f>
        <v/>
      </c>
      <c r="B187">
        <f>Activity!E196</f>
        <v>0</v>
      </c>
      <c r="C187">
        <f>Activity!F196</f>
        <v>0</v>
      </c>
      <c r="D187">
        <f>Activity!G196</f>
        <v>0</v>
      </c>
      <c r="E187">
        <f>Activity!H196</f>
        <v>0</v>
      </c>
      <c r="F187" t="e">
        <f>Activity!#REF!</f>
        <v>#REF!</v>
      </c>
      <c r="G187">
        <f>Activity!J196</f>
        <v>0</v>
      </c>
      <c r="H187">
        <f>Activity!L196</f>
        <v>0</v>
      </c>
      <c r="I187" t="str">
        <f>Activity!M196</f>
        <v/>
      </c>
      <c r="J187" t="str">
        <f>Activity!N196</f>
        <v/>
      </c>
      <c r="K187" t="str">
        <f>Activity!O196</f>
        <v/>
      </c>
      <c r="L187" s="6">
        <f>Activity!P196</f>
        <v>0</v>
      </c>
      <c r="M187" s="6" t="e">
        <f>Activity!#REF!</f>
        <v>#REF!</v>
      </c>
      <c r="N187" t="e">
        <f>Activity!#REF!</f>
        <v>#REF!</v>
      </c>
      <c r="O187" t="e">
        <f>Activity!#REF!</f>
        <v>#REF!</v>
      </c>
      <c r="P187">
        <f>Activity!V196</f>
        <v>0</v>
      </c>
    </row>
    <row r="188" spans="1:16" x14ac:dyDescent="0.25">
      <c r="A188" t="str">
        <f>Activity!B197</f>
        <v/>
      </c>
      <c r="B188">
        <f>Activity!E197</f>
        <v>0</v>
      </c>
      <c r="C188">
        <f>Activity!F197</f>
        <v>0</v>
      </c>
      <c r="D188">
        <f>Activity!G197</f>
        <v>0</v>
      </c>
      <c r="E188">
        <f>Activity!H197</f>
        <v>0</v>
      </c>
      <c r="F188" t="e">
        <f>Activity!#REF!</f>
        <v>#REF!</v>
      </c>
      <c r="G188">
        <f>Activity!J197</f>
        <v>0</v>
      </c>
      <c r="H188">
        <f>Activity!L197</f>
        <v>0</v>
      </c>
      <c r="I188" t="str">
        <f>Activity!M197</f>
        <v/>
      </c>
      <c r="J188" t="str">
        <f>Activity!N197</f>
        <v/>
      </c>
      <c r="K188" t="str">
        <f>Activity!O197</f>
        <v/>
      </c>
      <c r="L188" s="6">
        <f>Activity!P197</f>
        <v>0</v>
      </c>
      <c r="M188" s="6" t="e">
        <f>Activity!#REF!</f>
        <v>#REF!</v>
      </c>
      <c r="N188" t="e">
        <f>Activity!#REF!</f>
        <v>#REF!</v>
      </c>
      <c r="O188" t="e">
        <f>Activity!#REF!</f>
        <v>#REF!</v>
      </c>
      <c r="P188">
        <f>Activity!V197</f>
        <v>0</v>
      </c>
    </row>
    <row r="189" spans="1:16" x14ac:dyDescent="0.25">
      <c r="A189" t="str">
        <f>Activity!B198</f>
        <v/>
      </c>
      <c r="B189">
        <f>Activity!E198</f>
        <v>0</v>
      </c>
      <c r="C189">
        <f>Activity!F198</f>
        <v>0</v>
      </c>
      <c r="D189">
        <f>Activity!G198</f>
        <v>0</v>
      </c>
      <c r="E189">
        <f>Activity!H198</f>
        <v>0</v>
      </c>
      <c r="F189" t="e">
        <f>Activity!#REF!</f>
        <v>#REF!</v>
      </c>
      <c r="G189">
        <f>Activity!J198</f>
        <v>0</v>
      </c>
      <c r="H189">
        <f>Activity!L198</f>
        <v>0</v>
      </c>
      <c r="I189" t="str">
        <f>Activity!M198</f>
        <v/>
      </c>
      <c r="J189" t="str">
        <f>Activity!N198</f>
        <v/>
      </c>
      <c r="K189" t="str">
        <f>Activity!O198</f>
        <v/>
      </c>
      <c r="L189" s="6">
        <f>Activity!P198</f>
        <v>0</v>
      </c>
      <c r="M189" s="6" t="e">
        <f>Activity!#REF!</f>
        <v>#REF!</v>
      </c>
      <c r="N189" t="e">
        <f>Activity!#REF!</f>
        <v>#REF!</v>
      </c>
      <c r="O189" t="e">
        <f>Activity!#REF!</f>
        <v>#REF!</v>
      </c>
      <c r="P189">
        <f>Activity!V198</f>
        <v>0</v>
      </c>
    </row>
    <row r="190" spans="1:16" x14ac:dyDescent="0.25">
      <c r="A190" t="str">
        <f>Activity!B199</f>
        <v/>
      </c>
      <c r="B190">
        <f>Activity!E199</f>
        <v>0</v>
      </c>
      <c r="C190">
        <f>Activity!F199</f>
        <v>0</v>
      </c>
      <c r="D190">
        <f>Activity!G199</f>
        <v>0</v>
      </c>
      <c r="E190">
        <f>Activity!H199</f>
        <v>0</v>
      </c>
      <c r="F190" t="e">
        <f>Activity!#REF!</f>
        <v>#REF!</v>
      </c>
      <c r="G190">
        <f>Activity!J199</f>
        <v>0</v>
      </c>
      <c r="H190">
        <f>Activity!L199</f>
        <v>0</v>
      </c>
      <c r="I190" t="str">
        <f>Activity!M199</f>
        <v/>
      </c>
      <c r="J190" t="str">
        <f>Activity!N199</f>
        <v/>
      </c>
      <c r="K190" t="str">
        <f>Activity!O199</f>
        <v/>
      </c>
      <c r="L190" s="6">
        <f>Activity!P199</f>
        <v>0</v>
      </c>
      <c r="M190" s="6" t="e">
        <f>Activity!#REF!</f>
        <v>#REF!</v>
      </c>
      <c r="N190" t="e">
        <f>Activity!#REF!</f>
        <v>#REF!</v>
      </c>
      <c r="O190" t="e">
        <f>Activity!#REF!</f>
        <v>#REF!</v>
      </c>
      <c r="P190">
        <f>Activity!V199</f>
        <v>0</v>
      </c>
    </row>
    <row r="191" spans="1:16" x14ac:dyDescent="0.25">
      <c r="A191" t="str">
        <f>Activity!B200</f>
        <v/>
      </c>
      <c r="B191">
        <f>Activity!E200</f>
        <v>0</v>
      </c>
      <c r="C191">
        <f>Activity!F200</f>
        <v>0</v>
      </c>
      <c r="D191">
        <f>Activity!G200</f>
        <v>0</v>
      </c>
      <c r="E191">
        <f>Activity!H200</f>
        <v>0</v>
      </c>
      <c r="F191" t="e">
        <f>Activity!#REF!</f>
        <v>#REF!</v>
      </c>
      <c r="G191">
        <f>Activity!J200</f>
        <v>0</v>
      </c>
      <c r="H191">
        <f>Activity!L200</f>
        <v>0</v>
      </c>
      <c r="I191" t="str">
        <f>Activity!M200</f>
        <v/>
      </c>
      <c r="J191" t="str">
        <f>Activity!N200</f>
        <v/>
      </c>
      <c r="K191" t="str">
        <f>Activity!O200</f>
        <v/>
      </c>
      <c r="L191" s="6">
        <f>Activity!P200</f>
        <v>0</v>
      </c>
      <c r="M191" s="6" t="e">
        <f>Activity!#REF!</f>
        <v>#REF!</v>
      </c>
      <c r="N191" t="e">
        <f>Activity!#REF!</f>
        <v>#REF!</v>
      </c>
      <c r="O191" t="e">
        <f>Activity!#REF!</f>
        <v>#REF!</v>
      </c>
      <c r="P191">
        <f>Activity!V200</f>
        <v>0</v>
      </c>
    </row>
    <row r="192" spans="1:16" x14ac:dyDescent="0.25">
      <c r="A192" t="str">
        <f>Activity!B201</f>
        <v/>
      </c>
      <c r="B192">
        <f>Activity!E201</f>
        <v>0</v>
      </c>
      <c r="C192">
        <f>Activity!F201</f>
        <v>0</v>
      </c>
      <c r="D192">
        <f>Activity!G201</f>
        <v>0</v>
      </c>
      <c r="E192">
        <f>Activity!H201</f>
        <v>0</v>
      </c>
      <c r="F192" t="e">
        <f>Activity!#REF!</f>
        <v>#REF!</v>
      </c>
      <c r="G192">
        <f>Activity!J201</f>
        <v>0</v>
      </c>
      <c r="H192">
        <f>Activity!L201</f>
        <v>0</v>
      </c>
      <c r="I192" t="str">
        <f>Activity!M201</f>
        <v/>
      </c>
      <c r="J192" t="str">
        <f>Activity!N201</f>
        <v/>
      </c>
      <c r="K192" t="str">
        <f>Activity!O201</f>
        <v/>
      </c>
      <c r="L192" s="6">
        <f>Activity!P201</f>
        <v>0</v>
      </c>
      <c r="M192" s="6" t="e">
        <f>Activity!#REF!</f>
        <v>#REF!</v>
      </c>
      <c r="N192" t="e">
        <f>Activity!#REF!</f>
        <v>#REF!</v>
      </c>
      <c r="O192" t="e">
        <f>Activity!#REF!</f>
        <v>#REF!</v>
      </c>
      <c r="P192">
        <f>Activity!V201</f>
        <v>0</v>
      </c>
    </row>
    <row r="193" spans="1:16" x14ac:dyDescent="0.25">
      <c r="A193" t="str">
        <f>Activity!B202</f>
        <v/>
      </c>
      <c r="B193">
        <f>Activity!E202</f>
        <v>0</v>
      </c>
      <c r="C193">
        <f>Activity!F202</f>
        <v>0</v>
      </c>
      <c r="D193">
        <f>Activity!G202</f>
        <v>0</v>
      </c>
      <c r="E193">
        <f>Activity!H202</f>
        <v>0</v>
      </c>
      <c r="F193" t="e">
        <f>Activity!#REF!</f>
        <v>#REF!</v>
      </c>
      <c r="G193">
        <f>Activity!J202</f>
        <v>0</v>
      </c>
      <c r="H193">
        <f>Activity!L202</f>
        <v>0</v>
      </c>
      <c r="I193" t="str">
        <f>Activity!M202</f>
        <v/>
      </c>
      <c r="J193" t="str">
        <f>Activity!N202</f>
        <v/>
      </c>
      <c r="K193" t="str">
        <f>Activity!O202</f>
        <v/>
      </c>
      <c r="L193" s="6">
        <f>Activity!P202</f>
        <v>0</v>
      </c>
      <c r="M193" s="6" t="e">
        <f>Activity!#REF!</f>
        <v>#REF!</v>
      </c>
      <c r="N193" t="e">
        <f>Activity!#REF!</f>
        <v>#REF!</v>
      </c>
      <c r="O193" t="e">
        <f>Activity!#REF!</f>
        <v>#REF!</v>
      </c>
      <c r="P193">
        <f>Activity!V202</f>
        <v>0</v>
      </c>
    </row>
    <row r="194" spans="1:16" x14ac:dyDescent="0.25">
      <c r="A194" t="str">
        <f>Activity!B203</f>
        <v/>
      </c>
      <c r="B194">
        <f>Activity!E203</f>
        <v>0</v>
      </c>
      <c r="C194">
        <f>Activity!F203</f>
        <v>0</v>
      </c>
      <c r="D194">
        <f>Activity!G203</f>
        <v>0</v>
      </c>
      <c r="E194">
        <f>Activity!H203</f>
        <v>0</v>
      </c>
      <c r="F194" t="e">
        <f>Activity!#REF!</f>
        <v>#REF!</v>
      </c>
      <c r="G194">
        <f>Activity!J203</f>
        <v>0</v>
      </c>
      <c r="H194">
        <f>Activity!L203</f>
        <v>0</v>
      </c>
      <c r="I194" t="str">
        <f>Activity!M203</f>
        <v/>
      </c>
      <c r="J194" t="str">
        <f>Activity!N203</f>
        <v/>
      </c>
      <c r="K194" t="str">
        <f>Activity!O203</f>
        <v/>
      </c>
      <c r="L194" s="6">
        <f>Activity!P203</f>
        <v>0</v>
      </c>
      <c r="M194" s="6" t="e">
        <f>Activity!#REF!</f>
        <v>#REF!</v>
      </c>
      <c r="N194" t="e">
        <f>Activity!#REF!</f>
        <v>#REF!</v>
      </c>
      <c r="O194" t="e">
        <f>Activity!#REF!</f>
        <v>#REF!</v>
      </c>
      <c r="P194">
        <f>Activity!V203</f>
        <v>0</v>
      </c>
    </row>
    <row r="195" spans="1:16" x14ac:dyDescent="0.25">
      <c r="A195" t="str">
        <f>Activity!B204</f>
        <v/>
      </c>
      <c r="B195">
        <f>Activity!E204</f>
        <v>0</v>
      </c>
      <c r="C195">
        <f>Activity!F204</f>
        <v>0</v>
      </c>
      <c r="D195">
        <f>Activity!G204</f>
        <v>0</v>
      </c>
      <c r="E195">
        <f>Activity!H204</f>
        <v>0</v>
      </c>
      <c r="F195" t="e">
        <f>Activity!#REF!</f>
        <v>#REF!</v>
      </c>
      <c r="G195">
        <f>Activity!J204</f>
        <v>0</v>
      </c>
      <c r="H195">
        <f>Activity!L204</f>
        <v>0</v>
      </c>
      <c r="I195" t="str">
        <f>Activity!M204</f>
        <v/>
      </c>
      <c r="J195" t="str">
        <f>Activity!N204</f>
        <v/>
      </c>
      <c r="K195" t="str">
        <f>Activity!O204</f>
        <v/>
      </c>
      <c r="L195" s="6">
        <f>Activity!P204</f>
        <v>0</v>
      </c>
      <c r="M195" s="6" t="e">
        <f>Activity!#REF!</f>
        <v>#REF!</v>
      </c>
      <c r="N195" t="e">
        <f>Activity!#REF!</f>
        <v>#REF!</v>
      </c>
      <c r="O195" t="e">
        <f>Activity!#REF!</f>
        <v>#REF!</v>
      </c>
      <c r="P195">
        <f>Activity!V204</f>
        <v>0</v>
      </c>
    </row>
    <row r="196" spans="1:16" x14ac:dyDescent="0.25">
      <c r="A196" t="str">
        <f>Activity!B205</f>
        <v/>
      </c>
      <c r="B196">
        <f>Activity!E205</f>
        <v>0</v>
      </c>
      <c r="C196">
        <f>Activity!F205</f>
        <v>0</v>
      </c>
      <c r="D196">
        <f>Activity!G205</f>
        <v>0</v>
      </c>
      <c r="E196">
        <f>Activity!H205</f>
        <v>0</v>
      </c>
      <c r="F196" t="e">
        <f>Activity!#REF!</f>
        <v>#REF!</v>
      </c>
      <c r="G196">
        <f>Activity!J205</f>
        <v>0</v>
      </c>
      <c r="H196">
        <f>Activity!L205</f>
        <v>0</v>
      </c>
      <c r="I196" t="str">
        <f>Activity!M205</f>
        <v/>
      </c>
      <c r="J196" t="str">
        <f>Activity!N205</f>
        <v/>
      </c>
      <c r="K196" t="str">
        <f>Activity!O205</f>
        <v/>
      </c>
      <c r="L196" s="6">
        <f>Activity!P205</f>
        <v>0</v>
      </c>
      <c r="M196" s="6" t="e">
        <f>Activity!#REF!</f>
        <v>#REF!</v>
      </c>
      <c r="N196" t="e">
        <f>Activity!#REF!</f>
        <v>#REF!</v>
      </c>
      <c r="O196" t="e">
        <f>Activity!#REF!</f>
        <v>#REF!</v>
      </c>
      <c r="P196">
        <f>Activity!V205</f>
        <v>0</v>
      </c>
    </row>
    <row r="197" spans="1:16" x14ac:dyDescent="0.25">
      <c r="A197" t="str">
        <f>Activity!B206</f>
        <v/>
      </c>
      <c r="B197">
        <f>Activity!E206</f>
        <v>0</v>
      </c>
      <c r="C197">
        <f>Activity!F206</f>
        <v>0</v>
      </c>
      <c r="D197">
        <f>Activity!G206</f>
        <v>0</v>
      </c>
      <c r="E197">
        <f>Activity!H206</f>
        <v>0</v>
      </c>
      <c r="F197" t="e">
        <f>Activity!#REF!</f>
        <v>#REF!</v>
      </c>
      <c r="G197">
        <f>Activity!J206</f>
        <v>0</v>
      </c>
      <c r="H197">
        <f>Activity!L206</f>
        <v>0</v>
      </c>
      <c r="I197" t="str">
        <f>Activity!M206</f>
        <v/>
      </c>
      <c r="J197" t="str">
        <f>Activity!N206</f>
        <v/>
      </c>
      <c r="K197" t="str">
        <f>Activity!O206</f>
        <v/>
      </c>
      <c r="L197" s="6">
        <f>Activity!P206</f>
        <v>0</v>
      </c>
      <c r="M197" s="6" t="e">
        <f>Activity!#REF!</f>
        <v>#REF!</v>
      </c>
      <c r="N197" t="e">
        <f>Activity!#REF!</f>
        <v>#REF!</v>
      </c>
      <c r="O197" t="e">
        <f>Activity!#REF!</f>
        <v>#REF!</v>
      </c>
      <c r="P197">
        <f>Activity!V206</f>
        <v>0</v>
      </c>
    </row>
    <row r="198" spans="1:16" x14ac:dyDescent="0.25">
      <c r="A198" t="str">
        <f>Activity!B207</f>
        <v/>
      </c>
      <c r="B198">
        <f>Activity!E207</f>
        <v>0</v>
      </c>
      <c r="C198">
        <f>Activity!F207</f>
        <v>0</v>
      </c>
      <c r="D198">
        <f>Activity!G207</f>
        <v>0</v>
      </c>
      <c r="E198">
        <f>Activity!H207</f>
        <v>0</v>
      </c>
      <c r="F198" t="e">
        <f>Activity!#REF!</f>
        <v>#REF!</v>
      </c>
      <c r="G198">
        <f>Activity!J207</f>
        <v>0</v>
      </c>
      <c r="H198">
        <f>Activity!L207</f>
        <v>0</v>
      </c>
      <c r="I198" t="str">
        <f>Activity!M207</f>
        <v/>
      </c>
      <c r="J198" t="str">
        <f>Activity!N207</f>
        <v/>
      </c>
      <c r="K198" t="str">
        <f>Activity!O207</f>
        <v/>
      </c>
      <c r="L198" s="6">
        <f>Activity!P207</f>
        <v>0</v>
      </c>
      <c r="M198" s="6" t="e">
        <f>Activity!#REF!</f>
        <v>#REF!</v>
      </c>
      <c r="N198" t="e">
        <f>Activity!#REF!</f>
        <v>#REF!</v>
      </c>
      <c r="O198" t="e">
        <f>Activity!#REF!</f>
        <v>#REF!</v>
      </c>
      <c r="P198">
        <f>Activity!V207</f>
        <v>0</v>
      </c>
    </row>
    <row r="199" spans="1:16" x14ac:dyDescent="0.25">
      <c r="A199" t="str">
        <f>Activity!B208</f>
        <v/>
      </c>
      <c r="B199">
        <f>Activity!E208</f>
        <v>0</v>
      </c>
      <c r="C199">
        <f>Activity!F208</f>
        <v>0</v>
      </c>
      <c r="D199">
        <f>Activity!G208</f>
        <v>0</v>
      </c>
      <c r="E199">
        <f>Activity!H208</f>
        <v>0</v>
      </c>
      <c r="F199" t="e">
        <f>Activity!#REF!</f>
        <v>#REF!</v>
      </c>
      <c r="G199">
        <f>Activity!J208</f>
        <v>0</v>
      </c>
      <c r="H199">
        <f>Activity!L208</f>
        <v>0</v>
      </c>
      <c r="I199" t="str">
        <f>Activity!M208</f>
        <v/>
      </c>
      <c r="J199" t="str">
        <f>Activity!N208</f>
        <v/>
      </c>
      <c r="K199" t="str">
        <f>Activity!O208</f>
        <v/>
      </c>
      <c r="L199" s="6">
        <f>Activity!P208</f>
        <v>0</v>
      </c>
      <c r="M199" s="6" t="e">
        <f>Activity!#REF!</f>
        <v>#REF!</v>
      </c>
      <c r="N199" t="e">
        <f>Activity!#REF!</f>
        <v>#REF!</v>
      </c>
      <c r="O199" t="e">
        <f>Activity!#REF!</f>
        <v>#REF!</v>
      </c>
      <c r="P199">
        <f>Activity!V208</f>
        <v>0</v>
      </c>
    </row>
    <row r="200" spans="1:16" x14ac:dyDescent="0.25">
      <c r="A200" t="str">
        <f>Activity!B209</f>
        <v/>
      </c>
      <c r="B200">
        <f>Activity!E209</f>
        <v>0</v>
      </c>
      <c r="C200">
        <f>Activity!F209</f>
        <v>0</v>
      </c>
      <c r="D200">
        <f>Activity!G209</f>
        <v>0</v>
      </c>
      <c r="E200">
        <f>Activity!H209</f>
        <v>0</v>
      </c>
      <c r="F200" t="e">
        <f>Activity!#REF!</f>
        <v>#REF!</v>
      </c>
      <c r="G200">
        <f>Activity!J209</f>
        <v>0</v>
      </c>
      <c r="H200">
        <f>Activity!L209</f>
        <v>0</v>
      </c>
      <c r="I200" t="str">
        <f>Activity!M209</f>
        <v/>
      </c>
      <c r="J200" t="str">
        <f>Activity!N209</f>
        <v/>
      </c>
      <c r="K200" t="str">
        <f>Activity!O209</f>
        <v/>
      </c>
      <c r="L200" s="6">
        <f>Activity!P209</f>
        <v>0</v>
      </c>
      <c r="M200" s="6" t="e">
        <f>Activity!#REF!</f>
        <v>#REF!</v>
      </c>
      <c r="N200" t="e">
        <f>Activity!#REF!</f>
        <v>#REF!</v>
      </c>
      <c r="O200" t="e">
        <f>Activity!#REF!</f>
        <v>#REF!</v>
      </c>
      <c r="P200">
        <f>Activity!V209</f>
        <v>0</v>
      </c>
    </row>
    <row r="201" spans="1:16" x14ac:dyDescent="0.25">
      <c r="A201" t="str">
        <f>Activity!B210</f>
        <v/>
      </c>
      <c r="B201">
        <f>Activity!E210</f>
        <v>0</v>
      </c>
      <c r="C201">
        <f>Activity!F210</f>
        <v>0</v>
      </c>
      <c r="D201">
        <f>Activity!G210</f>
        <v>0</v>
      </c>
      <c r="E201">
        <f>Activity!H210</f>
        <v>0</v>
      </c>
      <c r="F201" t="e">
        <f>Activity!#REF!</f>
        <v>#REF!</v>
      </c>
      <c r="G201">
        <f>Activity!J210</f>
        <v>0</v>
      </c>
      <c r="H201">
        <f>Activity!L210</f>
        <v>0</v>
      </c>
      <c r="I201" t="str">
        <f>Activity!M210</f>
        <v/>
      </c>
      <c r="J201" t="str">
        <f>Activity!N210</f>
        <v/>
      </c>
      <c r="K201" t="str">
        <f>Activity!O210</f>
        <v/>
      </c>
      <c r="L201" s="6">
        <f>Activity!P210</f>
        <v>0</v>
      </c>
      <c r="M201" s="6" t="e">
        <f>Activity!#REF!</f>
        <v>#REF!</v>
      </c>
      <c r="N201" t="e">
        <f>Activity!#REF!</f>
        <v>#REF!</v>
      </c>
      <c r="O201" t="e">
        <f>Activity!#REF!</f>
        <v>#REF!</v>
      </c>
      <c r="P201">
        <f>Activity!V210</f>
        <v>0</v>
      </c>
    </row>
    <row r="202" spans="1:16" x14ac:dyDescent="0.25">
      <c r="A202" t="str">
        <f>Activity!B211</f>
        <v/>
      </c>
      <c r="B202">
        <f>Activity!E211</f>
        <v>0</v>
      </c>
      <c r="C202">
        <f>Activity!F211</f>
        <v>0</v>
      </c>
      <c r="D202">
        <f>Activity!G211</f>
        <v>0</v>
      </c>
      <c r="E202">
        <f>Activity!H211</f>
        <v>0</v>
      </c>
      <c r="F202" t="e">
        <f>Activity!#REF!</f>
        <v>#REF!</v>
      </c>
      <c r="G202">
        <f>Activity!J211</f>
        <v>0</v>
      </c>
      <c r="H202">
        <f>Activity!L211</f>
        <v>0</v>
      </c>
      <c r="I202" t="str">
        <f>Activity!M211</f>
        <v/>
      </c>
      <c r="J202" t="str">
        <f>Activity!N211</f>
        <v/>
      </c>
      <c r="K202" t="str">
        <f>Activity!O211</f>
        <v/>
      </c>
      <c r="L202" s="6">
        <f>Activity!P211</f>
        <v>0</v>
      </c>
      <c r="M202" s="6" t="e">
        <f>Activity!#REF!</f>
        <v>#REF!</v>
      </c>
      <c r="N202" t="e">
        <f>Activity!#REF!</f>
        <v>#REF!</v>
      </c>
      <c r="O202" t="e">
        <f>Activity!#REF!</f>
        <v>#REF!</v>
      </c>
      <c r="P202">
        <f>Activity!V211</f>
        <v>0</v>
      </c>
    </row>
    <row r="203" spans="1:16" x14ac:dyDescent="0.25">
      <c r="A203" t="str">
        <f>Activity!B212</f>
        <v/>
      </c>
      <c r="B203">
        <f>Activity!E212</f>
        <v>0</v>
      </c>
      <c r="C203">
        <f>Activity!F212</f>
        <v>0</v>
      </c>
      <c r="D203">
        <f>Activity!G212</f>
        <v>0</v>
      </c>
      <c r="E203">
        <f>Activity!H212</f>
        <v>0</v>
      </c>
      <c r="F203" t="e">
        <f>Activity!#REF!</f>
        <v>#REF!</v>
      </c>
      <c r="G203">
        <f>Activity!J212</f>
        <v>0</v>
      </c>
      <c r="H203">
        <f>Activity!L212</f>
        <v>0</v>
      </c>
      <c r="I203" t="str">
        <f>Activity!M212</f>
        <v/>
      </c>
      <c r="J203" t="str">
        <f>Activity!N212</f>
        <v/>
      </c>
      <c r="K203" t="str">
        <f>Activity!O212</f>
        <v/>
      </c>
      <c r="L203" s="6">
        <f>Activity!P212</f>
        <v>0</v>
      </c>
      <c r="M203" s="6" t="e">
        <f>Activity!#REF!</f>
        <v>#REF!</v>
      </c>
      <c r="N203" t="e">
        <f>Activity!#REF!</f>
        <v>#REF!</v>
      </c>
      <c r="O203" t="e">
        <f>Activity!#REF!</f>
        <v>#REF!</v>
      </c>
      <c r="P203">
        <f>Activity!V212</f>
        <v>0</v>
      </c>
    </row>
    <row r="204" spans="1:16" x14ac:dyDescent="0.25">
      <c r="A204" t="str">
        <f>Activity!B213</f>
        <v/>
      </c>
      <c r="B204">
        <f>Activity!E213</f>
        <v>0</v>
      </c>
      <c r="C204">
        <f>Activity!F213</f>
        <v>0</v>
      </c>
      <c r="D204">
        <f>Activity!G213</f>
        <v>0</v>
      </c>
      <c r="E204">
        <f>Activity!H213</f>
        <v>0</v>
      </c>
      <c r="F204" t="e">
        <f>Activity!#REF!</f>
        <v>#REF!</v>
      </c>
      <c r="G204">
        <f>Activity!J213</f>
        <v>0</v>
      </c>
      <c r="H204">
        <f>Activity!L213</f>
        <v>0</v>
      </c>
      <c r="I204" t="str">
        <f>Activity!M213</f>
        <v/>
      </c>
      <c r="J204" t="str">
        <f>Activity!N213</f>
        <v/>
      </c>
      <c r="K204" t="str">
        <f>Activity!O213</f>
        <v/>
      </c>
      <c r="L204" s="6">
        <f>Activity!P213</f>
        <v>0</v>
      </c>
      <c r="M204" s="6" t="e">
        <f>Activity!#REF!</f>
        <v>#REF!</v>
      </c>
      <c r="N204" t="e">
        <f>Activity!#REF!</f>
        <v>#REF!</v>
      </c>
      <c r="O204" t="e">
        <f>Activity!#REF!</f>
        <v>#REF!</v>
      </c>
      <c r="P204">
        <f>Activity!V213</f>
        <v>0</v>
      </c>
    </row>
    <row r="205" spans="1:16" x14ac:dyDescent="0.25">
      <c r="A205" t="str">
        <f>Activity!B214</f>
        <v/>
      </c>
      <c r="B205">
        <f>Activity!E214</f>
        <v>0</v>
      </c>
      <c r="C205">
        <f>Activity!F214</f>
        <v>0</v>
      </c>
      <c r="D205">
        <f>Activity!G214</f>
        <v>0</v>
      </c>
      <c r="E205">
        <f>Activity!H214</f>
        <v>0</v>
      </c>
      <c r="F205" t="e">
        <f>Activity!#REF!</f>
        <v>#REF!</v>
      </c>
      <c r="G205">
        <f>Activity!J214</f>
        <v>0</v>
      </c>
      <c r="H205">
        <f>Activity!L214</f>
        <v>0</v>
      </c>
      <c r="I205" t="str">
        <f>Activity!M214</f>
        <v/>
      </c>
      <c r="J205" t="str">
        <f>Activity!N214</f>
        <v/>
      </c>
      <c r="K205" t="str">
        <f>Activity!O214</f>
        <v/>
      </c>
      <c r="L205" s="6">
        <f>Activity!P214</f>
        <v>0</v>
      </c>
      <c r="M205" s="6" t="e">
        <f>Activity!#REF!</f>
        <v>#REF!</v>
      </c>
      <c r="N205" t="e">
        <f>Activity!#REF!</f>
        <v>#REF!</v>
      </c>
      <c r="O205" t="e">
        <f>Activity!#REF!</f>
        <v>#REF!</v>
      </c>
      <c r="P205">
        <f>Activity!V214</f>
        <v>0</v>
      </c>
    </row>
    <row r="206" spans="1:16" x14ac:dyDescent="0.25">
      <c r="A206" t="str">
        <f>Activity!B215</f>
        <v/>
      </c>
      <c r="B206">
        <f>Activity!E215</f>
        <v>0</v>
      </c>
      <c r="C206">
        <f>Activity!F215</f>
        <v>0</v>
      </c>
      <c r="D206">
        <f>Activity!G215</f>
        <v>0</v>
      </c>
      <c r="E206">
        <f>Activity!H215</f>
        <v>0</v>
      </c>
      <c r="F206" t="e">
        <f>Activity!#REF!</f>
        <v>#REF!</v>
      </c>
      <c r="G206">
        <f>Activity!J215</f>
        <v>0</v>
      </c>
      <c r="H206">
        <f>Activity!L215</f>
        <v>0</v>
      </c>
      <c r="I206" t="str">
        <f>Activity!M215</f>
        <v/>
      </c>
      <c r="J206" t="str">
        <f>Activity!N215</f>
        <v/>
      </c>
      <c r="K206" t="str">
        <f>Activity!O215</f>
        <v/>
      </c>
      <c r="L206" s="6">
        <f>Activity!P215</f>
        <v>0</v>
      </c>
      <c r="M206" s="6" t="e">
        <f>Activity!#REF!</f>
        <v>#REF!</v>
      </c>
      <c r="N206" t="e">
        <f>Activity!#REF!</f>
        <v>#REF!</v>
      </c>
      <c r="O206" t="e">
        <f>Activity!#REF!</f>
        <v>#REF!</v>
      </c>
      <c r="P206">
        <f>Activity!V215</f>
        <v>0</v>
      </c>
    </row>
    <row r="207" spans="1:16" x14ac:dyDescent="0.25">
      <c r="A207" t="str">
        <f>Activity!B216</f>
        <v/>
      </c>
      <c r="B207">
        <f>Activity!E216</f>
        <v>0</v>
      </c>
      <c r="C207">
        <f>Activity!F216</f>
        <v>0</v>
      </c>
      <c r="D207">
        <f>Activity!G216</f>
        <v>0</v>
      </c>
      <c r="E207">
        <f>Activity!H216</f>
        <v>0</v>
      </c>
      <c r="F207" t="e">
        <f>Activity!#REF!</f>
        <v>#REF!</v>
      </c>
      <c r="G207">
        <f>Activity!J216</f>
        <v>0</v>
      </c>
      <c r="H207">
        <f>Activity!L216</f>
        <v>0</v>
      </c>
      <c r="I207" t="str">
        <f>Activity!M216</f>
        <v/>
      </c>
      <c r="J207" t="str">
        <f>Activity!N216</f>
        <v/>
      </c>
      <c r="K207" t="str">
        <f>Activity!O216</f>
        <v/>
      </c>
      <c r="L207" s="6">
        <f>Activity!P216</f>
        <v>0</v>
      </c>
      <c r="M207" s="6" t="e">
        <f>Activity!#REF!</f>
        <v>#REF!</v>
      </c>
      <c r="N207" t="e">
        <f>Activity!#REF!</f>
        <v>#REF!</v>
      </c>
      <c r="O207" t="e">
        <f>Activity!#REF!</f>
        <v>#REF!</v>
      </c>
      <c r="P207">
        <f>Activity!V216</f>
        <v>0</v>
      </c>
    </row>
    <row r="208" spans="1:16" x14ac:dyDescent="0.25">
      <c r="A208" t="str">
        <f>Activity!B217</f>
        <v/>
      </c>
      <c r="B208">
        <f>Activity!E217</f>
        <v>0</v>
      </c>
      <c r="C208">
        <f>Activity!F217</f>
        <v>0</v>
      </c>
      <c r="D208">
        <f>Activity!G217</f>
        <v>0</v>
      </c>
      <c r="E208">
        <f>Activity!H217</f>
        <v>0</v>
      </c>
      <c r="F208" t="e">
        <f>Activity!#REF!</f>
        <v>#REF!</v>
      </c>
      <c r="G208">
        <f>Activity!J217</f>
        <v>0</v>
      </c>
      <c r="H208">
        <f>Activity!L217</f>
        <v>0</v>
      </c>
      <c r="I208" t="str">
        <f>Activity!M217</f>
        <v/>
      </c>
      <c r="J208" t="str">
        <f>Activity!N217</f>
        <v/>
      </c>
      <c r="K208" t="str">
        <f>Activity!O217</f>
        <v/>
      </c>
      <c r="L208" s="6">
        <f>Activity!P217</f>
        <v>0</v>
      </c>
      <c r="M208" s="6" t="e">
        <f>Activity!#REF!</f>
        <v>#REF!</v>
      </c>
      <c r="N208" t="e">
        <f>Activity!#REF!</f>
        <v>#REF!</v>
      </c>
      <c r="O208" t="e">
        <f>Activity!#REF!</f>
        <v>#REF!</v>
      </c>
      <c r="P208">
        <f>Activity!V217</f>
        <v>0</v>
      </c>
    </row>
    <row r="209" spans="1:16" x14ac:dyDescent="0.25">
      <c r="A209" t="str">
        <f>Activity!B218</f>
        <v/>
      </c>
      <c r="B209">
        <f>Activity!E218</f>
        <v>0</v>
      </c>
      <c r="C209">
        <f>Activity!F218</f>
        <v>0</v>
      </c>
      <c r="D209">
        <f>Activity!G218</f>
        <v>0</v>
      </c>
      <c r="E209">
        <f>Activity!H218</f>
        <v>0</v>
      </c>
      <c r="F209" t="e">
        <f>Activity!#REF!</f>
        <v>#REF!</v>
      </c>
      <c r="G209">
        <f>Activity!J218</f>
        <v>0</v>
      </c>
      <c r="H209">
        <f>Activity!L218</f>
        <v>0</v>
      </c>
      <c r="I209" t="str">
        <f>Activity!M218</f>
        <v/>
      </c>
      <c r="J209" t="str">
        <f>Activity!N218</f>
        <v/>
      </c>
      <c r="K209" t="str">
        <f>Activity!O218</f>
        <v/>
      </c>
      <c r="L209" s="6">
        <f>Activity!P218</f>
        <v>0</v>
      </c>
      <c r="M209" s="6" t="e">
        <f>Activity!#REF!</f>
        <v>#REF!</v>
      </c>
      <c r="N209" t="e">
        <f>Activity!#REF!</f>
        <v>#REF!</v>
      </c>
      <c r="O209" t="e">
        <f>Activity!#REF!</f>
        <v>#REF!</v>
      </c>
      <c r="P209">
        <f>Activity!V218</f>
        <v>0</v>
      </c>
    </row>
    <row r="210" spans="1:16" x14ac:dyDescent="0.25">
      <c r="A210" t="str">
        <f>Activity!B219</f>
        <v/>
      </c>
      <c r="B210">
        <f>Activity!E219</f>
        <v>0</v>
      </c>
      <c r="C210">
        <f>Activity!F219</f>
        <v>0</v>
      </c>
      <c r="D210">
        <f>Activity!G219</f>
        <v>0</v>
      </c>
      <c r="E210">
        <f>Activity!H219</f>
        <v>0</v>
      </c>
      <c r="F210" t="e">
        <f>Activity!#REF!</f>
        <v>#REF!</v>
      </c>
      <c r="G210">
        <f>Activity!J219</f>
        <v>0</v>
      </c>
      <c r="H210">
        <f>Activity!L219</f>
        <v>0</v>
      </c>
      <c r="I210" t="str">
        <f>Activity!M219</f>
        <v/>
      </c>
      <c r="J210" t="str">
        <f>Activity!N219</f>
        <v/>
      </c>
      <c r="K210" t="str">
        <f>Activity!O219</f>
        <v/>
      </c>
      <c r="L210" s="6">
        <f>Activity!P219</f>
        <v>0</v>
      </c>
      <c r="M210" s="6" t="e">
        <f>Activity!#REF!</f>
        <v>#REF!</v>
      </c>
      <c r="N210" t="e">
        <f>Activity!#REF!</f>
        <v>#REF!</v>
      </c>
      <c r="O210" t="e">
        <f>Activity!#REF!</f>
        <v>#REF!</v>
      </c>
      <c r="P210">
        <f>Activity!V219</f>
        <v>0</v>
      </c>
    </row>
    <row r="211" spans="1:16" x14ac:dyDescent="0.25">
      <c r="A211" t="str">
        <f>Activity!B220</f>
        <v/>
      </c>
      <c r="B211">
        <f>Activity!E220</f>
        <v>0</v>
      </c>
      <c r="C211">
        <f>Activity!F220</f>
        <v>0</v>
      </c>
      <c r="D211">
        <f>Activity!G220</f>
        <v>0</v>
      </c>
      <c r="E211">
        <f>Activity!H220</f>
        <v>0</v>
      </c>
      <c r="F211" t="e">
        <f>Activity!#REF!</f>
        <v>#REF!</v>
      </c>
      <c r="G211">
        <f>Activity!J220</f>
        <v>0</v>
      </c>
      <c r="H211">
        <f>Activity!L220</f>
        <v>0</v>
      </c>
      <c r="I211" t="str">
        <f>Activity!M220</f>
        <v/>
      </c>
      <c r="J211" t="str">
        <f>Activity!N220</f>
        <v/>
      </c>
      <c r="K211" t="str">
        <f>Activity!O220</f>
        <v/>
      </c>
      <c r="L211" s="6">
        <f>Activity!P220</f>
        <v>0</v>
      </c>
      <c r="M211" s="6" t="e">
        <f>Activity!#REF!</f>
        <v>#REF!</v>
      </c>
      <c r="N211" t="e">
        <f>Activity!#REF!</f>
        <v>#REF!</v>
      </c>
      <c r="O211" t="e">
        <f>Activity!#REF!</f>
        <v>#REF!</v>
      </c>
      <c r="P211">
        <f>Activity!V220</f>
        <v>0</v>
      </c>
    </row>
    <row r="212" spans="1:16" x14ac:dyDescent="0.25">
      <c r="A212" t="str">
        <f>Activity!B221</f>
        <v/>
      </c>
      <c r="B212">
        <f>Activity!E221</f>
        <v>0</v>
      </c>
      <c r="C212">
        <f>Activity!F221</f>
        <v>0</v>
      </c>
      <c r="D212">
        <f>Activity!G221</f>
        <v>0</v>
      </c>
      <c r="E212">
        <f>Activity!H221</f>
        <v>0</v>
      </c>
      <c r="F212" t="e">
        <f>Activity!#REF!</f>
        <v>#REF!</v>
      </c>
      <c r="G212">
        <f>Activity!J221</f>
        <v>0</v>
      </c>
      <c r="H212">
        <f>Activity!L221</f>
        <v>0</v>
      </c>
      <c r="I212" t="str">
        <f>Activity!M221</f>
        <v/>
      </c>
      <c r="J212" t="str">
        <f>Activity!N221</f>
        <v/>
      </c>
      <c r="K212" t="str">
        <f>Activity!O221</f>
        <v/>
      </c>
      <c r="L212" s="6">
        <f>Activity!P221</f>
        <v>0</v>
      </c>
      <c r="M212" s="6" t="e">
        <f>Activity!#REF!</f>
        <v>#REF!</v>
      </c>
      <c r="N212" t="e">
        <f>Activity!#REF!</f>
        <v>#REF!</v>
      </c>
      <c r="O212" t="e">
        <f>Activity!#REF!</f>
        <v>#REF!</v>
      </c>
      <c r="P212">
        <f>Activity!V221</f>
        <v>0</v>
      </c>
    </row>
    <row r="213" spans="1:16" x14ac:dyDescent="0.25">
      <c r="A213" t="str">
        <f>Activity!B222</f>
        <v/>
      </c>
      <c r="B213">
        <f>Activity!E222</f>
        <v>0</v>
      </c>
      <c r="C213">
        <f>Activity!F222</f>
        <v>0</v>
      </c>
      <c r="D213">
        <f>Activity!G222</f>
        <v>0</v>
      </c>
      <c r="E213">
        <f>Activity!H222</f>
        <v>0</v>
      </c>
      <c r="F213" t="e">
        <f>Activity!#REF!</f>
        <v>#REF!</v>
      </c>
      <c r="G213">
        <f>Activity!J222</f>
        <v>0</v>
      </c>
      <c r="H213">
        <f>Activity!L222</f>
        <v>0</v>
      </c>
      <c r="I213" t="str">
        <f>Activity!M222</f>
        <v/>
      </c>
      <c r="J213" t="str">
        <f>Activity!N222</f>
        <v/>
      </c>
      <c r="K213" t="str">
        <f>Activity!O222</f>
        <v/>
      </c>
      <c r="L213" s="6">
        <f>Activity!P222</f>
        <v>0</v>
      </c>
      <c r="M213" s="6" t="e">
        <f>Activity!#REF!</f>
        <v>#REF!</v>
      </c>
      <c r="N213" t="e">
        <f>Activity!#REF!</f>
        <v>#REF!</v>
      </c>
      <c r="O213" t="e">
        <f>Activity!#REF!</f>
        <v>#REF!</v>
      </c>
      <c r="P213">
        <f>Activity!V222</f>
        <v>0</v>
      </c>
    </row>
    <row r="214" spans="1:16" x14ac:dyDescent="0.25">
      <c r="A214" t="str">
        <f>Activity!B223</f>
        <v/>
      </c>
      <c r="B214">
        <f>Activity!E223</f>
        <v>0</v>
      </c>
      <c r="C214">
        <f>Activity!F223</f>
        <v>0</v>
      </c>
      <c r="D214">
        <f>Activity!G223</f>
        <v>0</v>
      </c>
      <c r="E214">
        <f>Activity!H223</f>
        <v>0</v>
      </c>
      <c r="F214" t="e">
        <f>Activity!#REF!</f>
        <v>#REF!</v>
      </c>
      <c r="G214">
        <f>Activity!J223</f>
        <v>0</v>
      </c>
      <c r="H214">
        <f>Activity!L223</f>
        <v>0</v>
      </c>
      <c r="I214" t="str">
        <f>Activity!M223</f>
        <v/>
      </c>
      <c r="J214" t="str">
        <f>Activity!N223</f>
        <v/>
      </c>
      <c r="K214" t="str">
        <f>Activity!O223</f>
        <v/>
      </c>
      <c r="L214" s="6">
        <f>Activity!P223</f>
        <v>0</v>
      </c>
      <c r="M214" s="6" t="e">
        <f>Activity!#REF!</f>
        <v>#REF!</v>
      </c>
      <c r="N214" t="e">
        <f>Activity!#REF!</f>
        <v>#REF!</v>
      </c>
      <c r="O214" t="e">
        <f>Activity!#REF!</f>
        <v>#REF!</v>
      </c>
      <c r="P214">
        <f>Activity!V223</f>
        <v>0</v>
      </c>
    </row>
    <row r="215" spans="1:16" x14ac:dyDescent="0.25">
      <c r="A215" t="str">
        <f>Activity!B224</f>
        <v/>
      </c>
      <c r="B215">
        <f>Activity!E224</f>
        <v>0</v>
      </c>
      <c r="C215">
        <f>Activity!F224</f>
        <v>0</v>
      </c>
      <c r="D215">
        <f>Activity!G224</f>
        <v>0</v>
      </c>
      <c r="E215">
        <f>Activity!H224</f>
        <v>0</v>
      </c>
      <c r="F215" t="e">
        <f>Activity!#REF!</f>
        <v>#REF!</v>
      </c>
      <c r="G215">
        <f>Activity!J224</f>
        <v>0</v>
      </c>
      <c r="H215">
        <f>Activity!L224</f>
        <v>0</v>
      </c>
      <c r="I215" t="str">
        <f>Activity!M224</f>
        <v/>
      </c>
      <c r="J215" t="str">
        <f>Activity!N224</f>
        <v/>
      </c>
      <c r="K215" t="str">
        <f>Activity!O224</f>
        <v/>
      </c>
      <c r="L215" s="6">
        <f>Activity!P224</f>
        <v>0</v>
      </c>
      <c r="M215" s="6" t="e">
        <f>Activity!#REF!</f>
        <v>#REF!</v>
      </c>
      <c r="N215" t="e">
        <f>Activity!#REF!</f>
        <v>#REF!</v>
      </c>
      <c r="O215" t="e">
        <f>Activity!#REF!</f>
        <v>#REF!</v>
      </c>
      <c r="P215">
        <f>Activity!V224</f>
        <v>0</v>
      </c>
    </row>
    <row r="216" spans="1:16" x14ac:dyDescent="0.25">
      <c r="A216" t="str">
        <f>Activity!B225</f>
        <v/>
      </c>
      <c r="B216">
        <f>Activity!E225</f>
        <v>0</v>
      </c>
      <c r="C216">
        <f>Activity!F225</f>
        <v>0</v>
      </c>
      <c r="D216">
        <f>Activity!G225</f>
        <v>0</v>
      </c>
      <c r="E216">
        <f>Activity!H225</f>
        <v>0</v>
      </c>
      <c r="F216" t="e">
        <f>Activity!#REF!</f>
        <v>#REF!</v>
      </c>
      <c r="G216">
        <f>Activity!J225</f>
        <v>0</v>
      </c>
      <c r="H216">
        <f>Activity!L225</f>
        <v>0</v>
      </c>
      <c r="I216" t="str">
        <f>Activity!M225</f>
        <v/>
      </c>
      <c r="J216" t="str">
        <f>Activity!N225</f>
        <v/>
      </c>
      <c r="K216" t="str">
        <f>Activity!O225</f>
        <v/>
      </c>
      <c r="L216" s="6">
        <f>Activity!P225</f>
        <v>0</v>
      </c>
      <c r="M216" s="6" t="e">
        <f>Activity!#REF!</f>
        <v>#REF!</v>
      </c>
      <c r="N216" t="e">
        <f>Activity!#REF!</f>
        <v>#REF!</v>
      </c>
      <c r="O216" t="e">
        <f>Activity!#REF!</f>
        <v>#REF!</v>
      </c>
      <c r="P216">
        <f>Activity!V225</f>
        <v>0</v>
      </c>
    </row>
    <row r="217" spans="1:16" x14ac:dyDescent="0.25">
      <c r="A217" t="str">
        <f>Activity!B226</f>
        <v/>
      </c>
      <c r="B217">
        <f>Activity!E226</f>
        <v>0</v>
      </c>
      <c r="C217">
        <f>Activity!F226</f>
        <v>0</v>
      </c>
      <c r="D217">
        <f>Activity!G226</f>
        <v>0</v>
      </c>
      <c r="E217">
        <f>Activity!H226</f>
        <v>0</v>
      </c>
      <c r="F217" t="e">
        <f>Activity!#REF!</f>
        <v>#REF!</v>
      </c>
      <c r="G217">
        <f>Activity!J226</f>
        <v>0</v>
      </c>
      <c r="H217">
        <f>Activity!L226</f>
        <v>0</v>
      </c>
      <c r="I217" t="str">
        <f>Activity!M226</f>
        <v/>
      </c>
      <c r="J217" t="str">
        <f>Activity!N226</f>
        <v/>
      </c>
      <c r="K217" t="str">
        <f>Activity!O226</f>
        <v/>
      </c>
      <c r="L217" s="6">
        <f>Activity!P226</f>
        <v>0</v>
      </c>
      <c r="M217" s="6" t="e">
        <f>Activity!#REF!</f>
        <v>#REF!</v>
      </c>
      <c r="N217" t="e">
        <f>Activity!#REF!</f>
        <v>#REF!</v>
      </c>
      <c r="O217" t="e">
        <f>Activity!#REF!</f>
        <v>#REF!</v>
      </c>
      <c r="P217">
        <f>Activity!V226</f>
        <v>0</v>
      </c>
    </row>
    <row r="218" spans="1:16" x14ac:dyDescent="0.25">
      <c r="A218" t="str">
        <f>Activity!B227</f>
        <v/>
      </c>
      <c r="B218">
        <f>Activity!E227</f>
        <v>0</v>
      </c>
      <c r="C218">
        <f>Activity!F227</f>
        <v>0</v>
      </c>
      <c r="D218">
        <f>Activity!G227</f>
        <v>0</v>
      </c>
      <c r="E218">
        <f>Activity!H227</f>
        <v>0</v>
      </c>
      <c r="F218" t="e">
        <f>Activity!#REF!</f>
        <v>#REF!</v>
      </c>
      <c r="G218">
        <f>Activity!J227</f>
        <v>0</v>
      </c>
      <c r="H218">
        <f>Activity!L227</f>
        <v>0</v>
      </c>
      <c r="I218" t="str">
        <f>Activity!M227</f>
        <v/>
      </c>
      <c r="J218" t="str">
        <f>Activity!N227</f>
        <v/>
      </c>
      <c r="K218" t="str">
        <f>Activity!O227</f>
        <v/>
      </c>
      <c r="L218" s="6">
        <f>Activity!P227</f>
        <v>0</v>
      </c>
      <c r="M218" s="6" t="e">
        <f>Activity!#REF!</f>
        <v>#REF!</v>
      </c>
      <c r="N218" t="e">
        <f>Activity!#REF!</f>
        <v>#REF!</v>
      </c>
      <c r="O218" t="e">
        <f>Activity!#REF!</f>
        <v>#REF!</v>
      </c>
      <c r="P218">
        <f>Activity!V227</f>
        <v>0</v>
      </c>
    </row>
    <row r="219" spans="1:16" x14ac:dyDescent="0.25">
      <c r="A219" t="str">
        <f>Activity!B228</f>
        <v/>
      </c>
      <c r="B219">
        <f>Activity!E228</f>
        <v>0</v>
      </c>
      <c r="C219">
        <f>Activity!F228</f>
        <v>0</v>
      </c>
      <c r="D219">
        <f>Activity!G228</f>
        <v>0</v>
      </c>
      <c r="E219">
        <f>Activity!H228</f>
        <v>0</v>
      </c>
      <c r="F219" t="e">
        <f>Activity!#REF!</f>
        <v>#REF!</v>
      </c>
      <c r="G219">
        <f>Activity!J228</f>
        <v>0</v>
      </c>
      <c r="H219">
        <f>Activity!L228</f>
        <v>0</v>
      </c>
      <c r="I219" t="str">
        <f>Activity!M228</f>
        <v/>
      </c>
      <c r="J219" t="str">
        <f>Activity!N228</f>
        <v/>
      </c>
      <c r="K219" t="str">
        <f>Activity!O228</f>
        <v/>
      </c>
      <c r="L219" s="6">
        <f>Activity!P228</f>
        <v>0</v>
      </c>
      <c r="M219" s="6" t="e">
        <f>Activity!#REF!</f>
        <v>#REF!</v>
      </c>
      <c r="N219" t="e">
        <f>Activity!#REF!</f>
        <v>#REF!</v>
      </c>
      <c r="O219" t="e">
        <f>Activity!#REF!</f>
        <v>#REF!</v>
      </c>
      <c r="P219">
        <f>Activity!V228</f>
        <v>0</v>
      </c>
    </row>
    <row r="220" spans="1:16" x14ac:dyDescent="0.25">
      <c r="A220" t="str">
        <f>Activity!B229</f>
        <v/>
      </c>
      <c r="B220">
        <f>Activity!E229</f>
        <v>0</v>
      </c>
      <c r="C220">
        <f>Activity!F229</f>
        <v>0</v>
      </c>
      <c r="D220">
        <f>Activity!G229</f>
        <v>0</v>
      </c>
      <c r="E220">
        <f>Activity!H229</f>
        <v>0</v>
      </c>
      <c r="F220" t="e">
        <f>Activity!#REF!</f>
        <v>#REF!</v>
      </c>
      <c r="G220">
        <f>Activity!J229</f>
        <v>0</v>
      </c>
      <c r="H220">
        <f>Activity!L229</f>
        <v>0</v>
      </c>
      <c r="I220" t="str">
        <f>Activity!M229</f>
        <v/>
      </c>
      <c r="J220" t="str">
        <f>Activity!N229</f>
        <v/>
      </c>
      <c r="K220" t="str">
        <f>Activity!O229</f>
        <v/>
      </c>
      <c r="L220" s="6">
        <f>Activity!P229</f>
        <v>0</v>
      </c>
      <c r="M220" s="6" t="e">
        <f>Activity!#REF!</f>
        <v>#REF!</v>
      </c>
      <c r="N220" t="e">
        <f>Activity!#REF!</f>
        <v>#REF!</v>
      </c>
      <c r="O220" t="e">
        <f>Activity!#REF!</f>
        <v>#REF!</v>
      </c>
      <c r="P220">
        <f>Activity!V229</f>
        <v>0</v>
      </c>
    </row>
    <row r="221" spans="1:16" x14ac:dyDescent="0.25">
      <c r="A221" t="str">
        <f>Activity!B230</f>
        <v/>
      </c>
      <c r="B221">
        <f>Activity!E230</f>
        <v>0</v>
      </c>
      <c r="C221">
        <f>Activity!F230</f>
        <v>0</v>
      </c>
      <c r="D221">
        <f>Activity!G230</f>
        <v>0</v>
      </c>
      <c r="E221">
        <f>Activity!H230</f>
        <v>0</v>
      </c>
      <c r="F221" t="e">
        <f>Activity!#REF!</f>
        <v>#REF!</v>
      </c>
      <c r="G221">
        <f>Activity!J230</f>
        <v>0</v>
      </c>
      <c r="H221">
        <f>Activity!L230</f>
        <v>0</v>
      </c>
      <c r="I221" t="str">
        <f>Activity!M230</f>
        <v/>
      </c>
      <c r="J221" t="str">
        <f>Activity!N230</f>
        <v/>
      </c>
      <c r="K221" t="str">
        <f>Activity!O230</f>
        <v/>
      </c>
      <c r="L221" s="6">
        <f>Activity!P230</f>
        <v>0</v>
      </c>
      <c r="M221" s="6" t="e">
        <f>Activity!#REF!</f>
        <v>#REF!</v>
      </c>
      <c r="N221" t="e">
        <f>Activity!#REF!</f>
        <v>#REF!</v>
      </c>
      <c r="O221" t="e">
        <f>Activity!#REF!</f>
        <v>#REF!</v>
      </c>
      <c r="P221">
        <f>Activity!V230</f>
        <v>0</v>
      </c>
    </row>
    <row r="222" spans="1:16" x14ac:dyDescent="0.25">
      <c r="A222" t="str">
        <f>Activity!B231</f>
        <v/>
      </c>
      <c r="B222">
        <f>Activity!E231</f>
        <v>0</v>
      </c>
      <c r="C222">
        <f>Activity!F231</f>
        <v>0</v>
      </c>
      <c r="D222">
        <f>Activity!G231</f>
        <v>0</v>
      </c>
      <c r="E222">
        <f>Activity!H231</f>
        <v>0</v>
      </c>
      <c r="F222" t="e">
        <f>Activity!#REF!</f>
        <v>#REF!</v>
      </c>
      <c r="G222">
        <f>Activity!J231</f>
        <v>0</v>
      </c>
      <c r="H222">
        <f>Activity!L231</f>
        <v>0</v>
      </c>
      <c r="I222" t="str">
        <f>Activity!M231</f>
        <v/>
      </c>
      <c r="J222" t="str">
        <f>Activity!N231</f>
        <v/>
      </c>
      <c r="K222" t="str">
        <f>Activity!O231</f>
        <v/>
      </c>
      <c r="L222" s="6">
        <f>Activity!P231</f>
        <v>0</v>
      </c>
      <c r="M222" s="6" t="e">
        <f>Activity!#REF!</f>
        <v>#REF!</v>
      </c>
      <c r="N222" t="e">
        <f>Activity!#REF!</f>
        <v>#REF!</v>
      </c>
      <c r="O222" t="e">
        <f>Activity!#REF!</f>
        <v>#REF!</v>
      </c>
      <c r="P222">
        <f>Activity!V231</f>
        <v>0</v>
      </c>
    </row>
    <row r="223" spans="1:16" x14ac:dyDescent="0.25">
      <c r="A223" t="str">
        <f>Activity!B232</f>
        <v/>
      </c>
      <c r="B223">
        <f>Activity!E232</f>
        <v>0</v>
      </c>
      <c r="C223">
        <f>Activity!F232</f>
        <v>0</v>
      </c>
      <c r="D223">
        <f>Activity!G232</f>
        <v>0</v>
      </c>
      <c r="E223">
        <f>Activity!H232</f>
        <v>0</v>
      </c>
      <c r="F223" t="e">
        <f>Activity!#REF!</f>
        <v>#REF!</v>
      </c>
      <c r="G223">
        <f>Activity!J232</f>
        <v>0</v>
      </c>
      <c r="H223">
        <f>Activity!L232</f>
        <v>0</v>
      </c>
      <c r="I223" t="str">
        <f>Activity!M232</f>
        <v/>
      </c>
      <c r="J223" t="str">
        <f>Activity!N232</f>
        <v/>
      </c>
      <c r="K223" t="str">
        <f>Activity!O232</f>
        <v/>
      </c>
      <c r="L223" s="6">
        <f>Activity!P232</f>
        <v>0</v>
      </c>
      <c r="M223" s="6" t="e">
        <f>Activity!#REF!</f>
        <v>#REF!</v>
      </c>
      <c r="N223" t="e">
        <f>Activity!#REF!</f>
        <v>#REF!</v>
      </c>
      <c r="O223" t="e">
        <f>Activity!#REF!</f>
        <v>#REF!</v>
      </c>
      <c r="P223">
        <f>Activity!V232</f>
        <v>0</v>
      </c>
    </row>
    <row r="224" spans="1:16" x14ac:dyDescent="0.25">
      <c r="A224" t="str">
        <f>Activity!B233</f>
        <v/>
      </c>
      <c r="B224">
        <f>Activity!E233</f>
        <v>0</v>
      </c>
      <c r="C224">
        <f>Activity!F233</f>
        <v>0</v>
      </c>
      <c r="D224">
        <f>Activity!G233</f>
        <v>0</v>
      </c>
      <c r="E224">
        <f>Activity!H233</f>
        <v>0</v>
      </c>
      <c r="F224" t="e">
        <f>Activity!#REF!</f>
        <v>#REF!</v>
      </c>
      <c r="G224">
        <f>Activity!J233</f>
        <v>0</v>
      </c>
      <c r="H224">
        <f>Activity!L233</f>
        <v>0</v>
      </c>
      <c r="I224" t="str">
        <f>Activity!M233</f>
        <v/>
      </c>
      <c r="J224" t="str">
        <f>Activity!N233</f>
        <v/>
      </c>
      <c r="K224" t="str">
        <f>Activity!O233</f>
        <v/>
      </c>
      <c r="L224" s="6">
        <f>Activity!P233</f>
        <v>0</v>
      </c>
      <c r="M224" s="6" t="e">
        <f>Activity!#REF!</f>
        <v>#REF!</v>
      </c>
      <c r="N224" t="e">
        <f>Activity!#REF!</f>
        <v>#REF!</v>
      </c>
      <c r="O224" t="e">
        <f>Activity!#REF!</f>
        <v>#REF!</v>
      </c>
      <c r="P224">
        <f>Activity!V233</f>
        <v>0</v>
      </c>
    </row>
    <row r="225" spans="1:16" x14ac:dyDescent="0.25">
      <c r="A225" t="str">
        <f>Activity!B234</f>
        <v/>
      </c>
      <c r="B225">
        <f>Activity!E234</f>
        <v>0</v>
      </c>
      <c r="C225">
        <f>Activity!F234</f>
        <v>0</v>
      </c>
      <c r="D225">
        <f>Activity!G234</f>
        <v>0</v>
      </c>
      <c r="E225">
        <f>Activity!H234</f>
        <v>0</v>
      </c>
      <c r="F225" t="e">
        <f>Activity!#REF!</f>
        <v>#REF!</v>
      </c>
      <c r="G225">
        <f>Activity!J234</f>
        <v>0</v>
      </c>
      <c r="H225">
        <f>Activity!L234</f>
        <v>0</v>
      </c>
      <c r="I225" t="str">
        <f>Activity!M234</f>
        <v/>
      </c>
      <c r="J225" t="str">
        <f>Activity!N234</f>
        <v/>
      </c>
      <c r="K225" t="str">
        <f>Activity!O234</f>
        <v/>
      </c>
      <c r="L225" s="6">
        <f>Activity!P234</f>
        <v>0</v>
      </c>
      <c r="M225" s="6" t="e">
        <f>Activity!#REF!</f>
        <v>#REF!</v>
      </c>
      <c r="N225" t="e">
        <f>Activity!#REF!</f>
        <v>#REF!</v>
      </c>
      <c r="O225" t="e">
        <f>Activity!#REF!</f>
        <v>#REF!</v>
      </c>
      <c r="P225">
        <f>Activity!V234</f>
        <v>0</v>
      </c>
    </row>
    <row r="226" spans="1:16" x14ac:dyDescent="0.25">
      <c r="A226" t="str">
        <f>Activity!B235</f>
        <v/>
      </c>
      <c r="B226">
        <f>Activity!E235</f>
        <v>0</v>
      </c>
      <c r="C226">
        <f>Activity!F235</f>
        <v>0</v>
      </c>
      <c r="D226">
        <f>Activity!G235</f>
        <v>0</v>
      </c>
      <c r="E226">
        <f>Activity!H235</f>
        <v>0</v>
      </c>
      <c r="F226" t="e">
        <f>Activity!#REF!</f>
        <v>#REF!</v>
      </c>
      <c r="G226">
        <f>Activity!J235</f>
        <v>0</v>
      </c>
      <c r="H226">
        <f>Activity!L235</f>
        <v>0</v>
      </c>
      <c r="I226" t="str">
        <f>Activity!M235</f>
        <v/>
      </c>
      <c r="J226" t="str">
        <f>Activity!N235</f>
        <v/>
      </c>
      <c r="K226" t="str">
        <f>Activity!O235</f>
        <v/>
      </c>
      <c r="L226" s="6">
        <f>Activity!P235</f>
        <v>0</v>
      </c>
      <c r="M226" s="6" t="e">
        <f>Activity!#REF!</f>
        <v>#REF!</v>
      </c>
      <c r="N226" t="e">
        <f>Activity!#REF!</f>
        <v>#REF!</v>
      </c>
      <c r="O226" t="e">
        <f>Activity!#REF!</f>
        <v>#REF!</v>
      </c>
      <c r="P226">
        <f>Activity!V235</f>
        <v>0</v>
      </c>
    </row>
    <row r="227" spans="1:16" x14ac:dyDescent="0.25">
      <c r="A227" t="str">
        <f>Activity!B236</f>
        <v/>
      </c>
      <c r="B227">
        <f>Activity!E236</f>
        <v>0</v>
      </c>
      <c r="C227">
        <f>Activity!F236</f>
        <v>0</v>
      </c>
      <c r="D227">
        <f>Activity!G236</f>
        <v>0</v>
      </c>
      <c r="E227">
        <f>Activity!H236</f>
        <v>0</v>
      </c>
      <c r="F227" t="e">
        <f>Activity!#REF!</f>
        <v>#REF!</v>
      </c>
      <c r="G227">
        <f>Activity!J236</f>
        <v>0</v>
      </c>
      <c r="H227">
        <f>Activity!L236</f>
        <v>0</v>
      </c>
      <c r="I227" t="str">
        <f>Activity!M236</f>
        <v/>
      </c>
      <c r="J227" t="str">
        <f>Activity!N236</f>
        <v/>
      </c>
      <c r="K227" t="str">
        <f>Activity!O236</f>
        <v/>
      </c>
      <c r="L227" s="6">
        <f>Activity!P236</f>
        <v>0</v>
      </c>
      <c r="M227" s="6" t="e">
        <f>Activity!#REF!</f>
        <v>#REF!</v>
      </c>
      <c r="N227" t="e">
        <f>Activity!#REF!</f>
        <v>#REF!</v>
      </c>
      <c r="O227" t="e">
        <f>Activity!#REF!</f>
        <v>#REF!</v>
      </c>
      <c r="P227">
        <f>Activity!V236</f>
        <v>0</v>
      </c>
    </row>
    <row r="228" spans="1:16" x14ac:dyDescent="0.25">
      <c r="A228" t="str">
        <f>Activity!B237</f>
        <v/>
      </c>
      <c r="B228">
        <f>Activity!E237</f>
        <v>0</v>
      </c>
      <c r="C228">
        <f>Activity!F237</f>
        <v>0</v>
      </c>
      <c r="D228">
        <f>Activity!G237</f>
        <v>0</v>
      </c>
      <c r="E228">
        <f>Activity!H237</f>
        <v>0</v>
      </c>
      <c r="F228" t="e">
        <f>Activity!#REF!</f>
        <v>#REF!</v>
      </c>
      <c r="G228">
        <f>Activity!J237</f>
        <v>0</v>
      </c>
      <c r="H228">
        <f>Activity!L237</f>
        <v>0</v>
      </c>
      <c r="I228" t="str">
        <f>Activity!M237</f>
        <v/>
      </c>
      <c r="J228" t="str">
        <f>Activity!N237</f>
        <v/>
      </c>
      <c r="K228" t="str">
        <f>Activity!O237</f>
        <v/>
      </c>
      <c r="L228" s="6">
        <f>Activity!P237</f>
        <v>0</v>
      </c>
      <c r="M228" s="6" t="e">
        <f>Activity!#REF!</f>
        <v>#REF!</v>
      </c>
      <c r="N228" t="e">
        <f>Activity!#REF!</f>
        <v>#REF!</v>
      </c>
      <c r="O228" t="e">
        <f>Activity!#REF!</f>
        <v>#REF!</v>
      </c>
      <c r="P228">
        <f>Activity!V237</f>
        <v>0</v>
      </c>
    </row>
    <row r="229" spans="1:16" x14ac:dyDescent="0.25">
      <c r="A229" t="str">
        <f>Activity!B238</f>
        <v/>
      </c>
      <c r="B229">
        <f>Activity!E238</f>
        <v>0</v>
      </c>
      <c r="C229">
        <f>Activity!F238</f>
        <v>0</v>
      </c>
      <c r="D229">
        <f>Activity!G238</f>
        <v>0</v>
      </c>
      <c r="E229">
        <f>Activity!H238</f>
        <v>0</v>
      </c>
      <c r="F229" t="e">
        <f>Activity!#REF!</f>
        <v>#REF!</v>
      </c>
      <c r="G229">
        <f>Activity!J238</f>
        <v>0</v>
      </c>
      <c r="H229">
        <f>Activity!L238</f>
        <v>0</v>
      </c>
      <c r="I229" t="str">
        <f>Activity!M238</f>
        <v/>
      </c>
      <c r="J229" t="str">
        <f>Activity!N238</f>
        <v/>
      </c>
      <c r="K229" t="str">
        <f>Activity!O238</f>
        <v/>
      </c>
      <c r="L229" s="6">
        <f>Activity!P238</f>
        <v>0</v>
      </c>
      <c r="M229" s="6" t="e">
        <f>Activity!#REF!</f>
        <v>#REF!</v>
      </c>
      <c r="N229" t="e">
        <f>Activity!#REF!</f>
        <v>#REF!</v>
      </c>
      <c r="O229" t="e">
        <f>Activity!#REF!</f>
        <v>#REF!</v>
      </c>
      <c r="P229">
        <f>Activity!V238</f>
        <v>0</v>
      </c>
    </row>
    <row r="230" spans="1:16" x14ac:dyDescent="0.25">
      <c r="A230" t="str">
        <f>Activity!B239</f>
        <v/>
      </c>
      <c r="B230">
        <f>Activity!E239</f>
        <v>0</v>
      </c>
      <c r="C230">
        <f>Activity!F239</f>
        <v>0</v>
      </c>
      <c r="D230">
        <f>Activity!G239</f>
        <v>0</v>
      </c>
      <c r="E230">
        <f>Activity!H239</f>
        <v>0</v>
      </c>
      <c r="F230" t="e">
        <f>Activity!#REF!</f>
        <v>#REF!</v>
      </c>
      <c r="G230">
        <f>Activity!J239</f>
        <v>0</v>
      </c>
      <c r="H230">
        <f>Activity!L239</f>
        <v>0</v>
      </c>
      <c r="I230" t="str">
        <f>Activity!M239</f>
        <v/>
      </c>
      <c r="J230" t="str">
        <f>Activity!N239</f>
        <v/>
      </c>
      <c r="K230" t="str">
        <f>Activity!O239</f>
        <v/>
      </c>
      <c r="L230" s="6">
        <f>Activity!P239</f>
        <v>0</v>
      </c>
      <c r="M230" s="6" t="e">
        <f>Activity!#REF!</f>
        <v>#REF!</v>
      </c>
      <c r="N230" t="e">
        <f>Activity!#REF!</f>
        <v>#REF!</v>
      </c>
      <c r="O230" t="e">
        <f>Activity!#REF!</f>
        <v>#REF!</v>
      </c>
      <c r="P230">
        <f>Activity!V239</f>
        <v>0</v>
      </c>
    </row>
    <row r="231" spans="1:16" x14ac:dyDescent="0.25">
      <c r="A231" t="str">
        <f>Activity!B240</f>
        <v/>
      </c>
      <c r="B231">
        <f>Activity!E240</f>
        <v>0</v>
      </c>
      <c r="C231">
        <f>Activity!F240</f>
        <v>0</v>
      </c>
      <c r="D231">
        <f>Activity!G240</f>
        <v>0</v>
      </c>
      <c r="E231">
        <f>Activity!H240</f>
        <v>0</v>
      </c>
      <c r="F231" t="e">
        <f>Activity!#REF!</f>
        <v>#REF!</v>
      </c>
      <c r="G231">
        <f>Activity!J240</f>
        <v>0</v>
      </c>
      <c r="H231">
        <f>Activity!L240</f>
        <v>0</v>
      </c>
      <c r="I231" t="str">
        <f>Activity!M240</f>
        <v/>
      </c>
      <c r="J231" t="str">
        <f>Activity!N240</f>
        <v/>
      </c>
      <c r="K231" t="str">
        <f>Activity!O240</f>
        <v/>
      </c>
      <c r="L231" s="6">
        <f>Activity!P240</f>
        <v>0</v>
      </c>
      <c r="M231" s="6" t="e">
        <f>Activity!#REF!</f>
        <v>#REF!</v>
      </c>
      <c r="N231" t="e">
        <f>Activity!#REF!</f>
        <v>#REF!</v>
      </c>
      <c r="O231" t="e">
        <f>Activity!#REF!</f>
        <v>#REF!</v>
      </c>
      <c r="P231">
        <f>Activity!V240</f>
        <v>0</v>
      </c>
    </row>
    <row r="232" spans="1:16" x14ac:dyDescent="0.25">
      <c r="A232" t="str">
        <f>Activity!B241</f>
        <v/>
      </c>
      <c r="B232">
        <f>Activity!E241</f>
        <v>0</v>
      </c>
      <c r="C232">
        <f>Activity!F241</f>
        <v>0</v>
      </c>
      <c r="D232">
        <f>Activity!G241</f>
        <v>0</v>
      </c>
      <c r="E232">
        <f>Activity!H241</f>
        <v>0</v>
      </c>
      <c r="F232" t="e">
        <f>Activity!#REF!</f>
        <v>#REF!</v>
      </c>
      <c r="G232">
        <f>Activity!J241</f>
        <v>0</v>
      </c>
      <c r="H232">
        <f>Activity!L241</f>
        <v>0</v>
      </c>
      <c r="I232" t="str">
        <f>Activity!M241</f>
        <v/>
      </c>
      <c r="J232" t="str">
        <f>Activity!N241</f>
        <v/>
      </c>
      <c r="K232" t="str">
        <f>Activity!O241</f>
        <v/>
      </c>
      <c r="L232" s="6">
        <f>Activity!P241</f>
        <v>0</v>
      </c>
      <c r="M232" s="6" t="e">
        <f>Activity!#REF!</f>
        <v>#REF!</v>
      </c>
      <c r="N232" t="e">
        <f>Activity!#REF!</f>
        <v>#REF!</v>
      </c>
      <c r="O232" t="e">
        <f>Activity!#REF!</f>
        <v>#REF!</v>
      </c>
      <c r="P232">
        <f>Activity!V241</f>
        <v>0</v>
      </c>
    </row>
    <row r="233" spans="1:16" x14ac:dyDescent="0.25">
      <c r="A233" t="str">
        <f>Activity!B242</f>
        <v/>
      </c>
      <c r="B233">
        <f>Activity!E242</f>
        <v>0</v>
      </c>
      <c r="C233">
        <f>Activity!F242</f>
        <v>0</v>
      </c>
      <c r="D233">
        <f>Activity!G242</f>
        <v>0</v>
      </c>
      <c r="E233">
        <f>Activity!H242</f>
        <v>0</v>
      </c>
      <c r="F233" t="e">
        <f>Activity!#REF!</f>
        <v>#REF!</v>
      </c>
      <c r="G233">
        <f>Activity!J242</f>
        <v>0</v>
      </c>
      <c r="H233">
        <f>Activity!L242</f>
        <v>0</v>
      </c>
      <c r="I233" t="str">
        <f>Activity!M242</f>
        <v/>
      </c>
      <c r="J233" t="str">
        <f>Activity!N242</f>
        <v/>
      </c>
      <c r="K233" t="str">
        <f>Activity!O242</f>
        <v/>
      </c>
      <c r="L233" s="6">
        <f>Activity!P242</f>
        <v>0</v>
      </c>
      <c r="M233" s="6" t="e">
        <f>Activity!#REF!</f>
        <v>#REF!</v>
      </c>
      <c r="N233" t="e">
        <f>Activity!#REF!</f>
        <v>#REF!</v>
      </c>
      <c r="O233" t="e">
        <f>Activity!#REF!</f>
        <v>#REF!</v>
      </c>
      <c r="P233">
        <f>Activity!V242</f>
        <v>0</v>
      </c>
    </row>
    <row r="234" spans="1:16" x14ac:dyDescent="0.25">
      <c r="A234" t="str">
        <f>Activity!B243</f>
        <v/>
      </c>
      <c r="B234">
        <f>Activity!E243</f>
        <v>0</v>
      </c>
      <c r="C234">
        <f>Activity!F243</f>
        <v>0</v>
      </c>
      <c r="D234">
        <f>Activity!G243</f>
        <v>0</v>
      </c>
      <c r="E234">
        <f>Activity!H243</f>
        <v>0</v>
      </c>
      <c r="F234" t="e">
        <f>Activity!#REF!</f>
        <v>#REF!</v>
      </c>
      <c r="G234">
        <f>Activity!J243</f>
        <v>0</v>
      </c>
      <c r="H234">
        <f>Activity!L243</f>
        <v>0</v>
      </c>
      <c r="I234" t="str">
        <f>Activity!M243</f>
        <v/>
      </c>
      <c r="J234" t="str">
        <f>Activity!N243</f>
        <v/>
      </c>
      <c r="K234" t="str">
        <f>Activity!O243</f>
        <v/>
      </c>
      <c r="L234" s="6">
        <f>Activity!P243</f>
        <v>0</v>
      </c>
      <c r="M234" s="6" t="e">
        <f>Activity!#REF!</f>
        <v>#REF!</v>
      </c>
      <c r="N234" t="e">
        <f>Activity!#REF!</f>
        <v>#REF!</v>
      </c>
      <c r="O234" t="e">
        <f>Activity!#REF!</f>
        <v>#REF!</v>
      </c>
      <c r="P234">
        <f>Activity!V243</f>
        <v>0</v>
      </c>
    </row>
    <row r="235" spans="1:16" x14ac:dyDescent="0.25">
      <c r="A235" t="str">
        <f>Activity!B244</f>
        <v/>
      </c>
      <c r="B235">
        <f>Activity!E244</f>
        <v>0</v>
      </c>
      <c r="C235">
        <f>Activity!F244</f>
        <v>0</v>
      </c>
      <c r="D235">
        <f>Activity!G244</f>
        <v>0</v>
      </c>
      <c r="E235">
        <f>Activity!H244</f>
        <v>0</v>
      </c>
      <c r="F235" t="e">
        <f>Activity!#REF!</f>
        <v>#REF!</v>
      </c>
      <c r="G235">
        <f>Activity!J244</f>
        <v>0</v>
      </c>
      <c r="H235">
        <f>Activity!L244</f>
        <v>0</v>
      </c>
      <c r="I235" t="str">
        <f>Activity!M244</f>
        <v/>
      </c>
      <c r="J235" t="str">
        <f>Activity!N244</f>
        <v/>
      </c>
      <c r="K235" t="str">
        <f>Activity!O244</f>
        <v/>
      </c>
      <c r="L235" s="6">
        <f>Activity!P244</f>
        <v>0</v>
      </c>
      <c r="M235" s="6" t="e">
        <f>Activity!#REF!</f>
        <v>#REF!</v>
      </c>
      <c r="N235" t="e">
        <f>Activity!#REF!</f>
        <v>#REF!</v>
      </c>
      <c r="O235" t="e">
        <f>Activity!#REF!</f>
        <v>#REF!</v>
      </c>
      <c r="P235">
        <f>Activity!V244</f>
        <v>0</v>
      </c>
    </row>
    <row r="236" spans="1:16" x14ac:dyDescent="0.25">
      <c r="A236" t="str">
        <f>Activity!B245</f>
        <v/>
      </c>
      <c r="B236">
        <f>Activity!E245</f>
        <v>0</v>
      </c>
      <c r="C236">
        <f>Activity!F245</f>
        <v>0</v>
      </c>
      <c r="D236">
        <f>Activity!G245</f>
        <v>0</v>
      </c>
      <c r="E236">
        <f>Activity!H245</f>
        <v>0</v>
      </c>
      <c r="F236" t="e">
        <f>Activity!#REF!</f>
        <v>#REF!</v>
      </c>
      <c r="G236">
        <f>Activity!J245</f>
        <v>0</v>
      </c>
      <c r="H236">
        <f>Activity!L245</f>
        <v>0</v>
      </c>
      <c r="I236" t="str">
        <f>Activity!M245</f>
        <v/>
      </c>
      <c r="J236" t="str">
        <f>Activity!N245</f>
        <v/>
      </c>
      <c r="K236" t="str">
        <f>Activity!O245</f>
        <v/>
      </c>
      <c r="L236" s="6">
        <f>Activity!P245</f>
        <v>0</v>
      </c>
      <c r="M236" s="6" t="e">
        <f>Activity!#REF!</f>
        <v>#REF!</v>
      </c>
      <c r="N236" t="e">
        <f>Activity!#REF!</f>
        <v>#REF!</v>
      </c>
      <c r="O236" t="e">
        <f>Activity!#REF!</f>
        <v>#REF!</v>
      </c>
      <c r="P236">
        <f>Activity!V245</f>
        <v>0</v>
      </c>
    </row>
    <row r="237" spans="1:16" x14ac:dyDescent="0.25">
      <c r="A237" t="str">
        <f>Activity!B246</f>
        <v/>
      </c>
      <c r="B237">
        <f>Activity!E246</f>
        <v>0</v>
      </c>
      <c r="C237">
        <f>Activity!F246</f>
        <v>0</v>
      </c>
      <c r="D237">
        <f>Activity!G246</f>
        <v>0</v>
      </c>
      <c r="E237">
        <f>Activity!H246</f>
        <v>0</v>
      </c>
      <c r="F237" t="e">
        <f>Activity!#REF!</f>
        <v>#REF!</v>
      </c>
      <c r="G237">
        <f>Activity!J246</f>
        <v>0</v>
      </c>
      <c r="H237">
        <f>Activity!L246</f>
        <v>0</v>
      </c>
      <c r="I237" t="str">
        <f>Activity!M246</f>
        <v/>
      </c>
      <c r="J237" t="str">
        <f>Activity!N246</f>
        <v/>
      </c>
      <c r="K237" t="str">
        <f>Activity!O246</f>
        <v/>
      </c>
      <c r="L237" s="6">
        <f>Activity!P246</f>
        <v>0</v>
      </c>
      <c r="M237" s="6" t="e">
        <f>Activity!#REF!</f>
        <v>#REF!</v>
      </c>
      <c r="N237" t="e">
        <f>Activity!#REF!</f>
        <v>#REF!</v>
      </c>
      <c r="O237" t="e">
        <f>Activity!#REF!</f>
        <v>#REF!</v>
      </c>
      <c r="P237">
        <f>Activity!V246</f>
        <v>0</v>
      </c>
    </row>
    <row r="238" spans="1:16" x14ac:dyDescent="0.25">
      <c r="A238" t="str">
        <f>Activity!B247</f>
        <v/>
      </c>
      <c r="B238">
        <f>Activity!E247</f>
        <v>0</v>
      </c>
      <c r="C238">
        <f>Activity!F247</f>
        <v>0</v>
      </c>
      <c r="D238">
        <f>Activity!G247</f>
        <v>0</v>
      </c>
      <c r="E238">
        <f>Activity!H247</f>
        <v>0</v>
      </c>
      <c r="F238" t="e">
        <f>Activity!#REF!</f>
        <v>#REF!</v>
      </c>
      <c r="G238">
        <f>Activity!J247</f>
        <v>0</v>
      </c>
      <c r="H238">
        <f>Activity!L247</f>
        <v>0</v>
      </c>
      <c r="I238" t="str">
        <f>Activity!M247</f>
        <v/>
      </c>
      <c r="J238" t="str">
        <f>Activity!N247</f>
        <v/>
      </c>
      <c r="K238" t="str">
        <f>Activity!O247</f>
        <v/>
      </c>
      <c r="L238" s="6">
        <f>Activity!P247</f>
        <v>0</v>
      </c>
      <c r="M238" s="6" t="e">
        <f>Activity!#REF!</f>
        <v>#REF!</v>
      </c>
      <c r="N238" t="e">
        <f>Activity!#REF!</f>
        <v>#REF!</v>
      </c>
      <c r="O238" t="e">
        <f>Activity!#REF!</f>
        <v>#REF!</v>
      </c>
      <c r="P238">
        <f>Activity!V247</f>
        <v>0</v>
      </c>
    </row>
    <row r="239" spans="1:16" x14ac:dyDescent="0.25">
      <c r="A239" t="str">
        <f>Activity!B248</f>
        <v/>
      </c>
      <c r="B239">
        <f>Activity!E248</f>
        <v>0</v>
      </c>
      <c r="C239">
        <f>Activity!F248</f>
        <v>0</v>
      </c>
      <c r="D239">
        <f>Activity!G248</f>
        <v>0</v>
      </c>
      <c r="E239">
        <f>Activity!H248</f>
        <v>0</v>
      </c>
      <c r="F239" t="e">
        <f>Activity!#REF!</f>
        <v>#REF!</v>
      </c>
      <c r="G239">
        <f>Activity!J248</f>
        <v>0</v>
      </c>
      <c r="H239">
        <f>Activity!L248</f>
        <v>0</v>
      </c>
      <c r="I239" t="str">
        <f>Activity!M248</f>
        <v/>
      </c>
      <c r="J239" t="str">
        <f>Activity!N248</f>
        <v/>
      </c>
      <c r="K239" t="str">
        <f>Activity!O248</f>
        <v/>
      </c>
      <c r="L239" s="6">
        <f>Activity!P248</f>
        <v>0</v>
      </c>
      <c r="M239" s="6" t="e">
        <f>Activity!#REF!</f>
        <v>#REF!</v>
      </c>
      <c r="N239" t="e">
        <f>Activity!#REF!</f>
        <v>#REF!</v>
      </c>
      <c r="O239" t="e">
        <f>Activity!#REF!</f>
        <v>#REF!</v>
      </c>
      <c r="P239">
        <f>Activity!V248</f>
        <v>0</v>
      </c>
    </row>
    <row r="240" spans="1:16" x14ac:dyDescent="0.25">
      <c r="A240" t="str">
        <f>Activity!B249</f>
        <v/>
      </c>
      <c r="B240">
        <f>Activity!E249</f>
        <v>0</v>
      </c>
      <c r="C240">
        <f>Activity!F249</f>
        <v>0</v>
      </c>
      <c r="D240">
        <f>Activity!G249</f>
        <v>0</v>
      </c>
      <c r="E240">
        <f>Activity!H249</f>
        <v>0</v>
      </c>
      <c r="F240" t="e">
        <f>Activity!#REF!</f>
        <v>#REF!</v>
      </c>
      <c r="G240">
        <f>Activity!J249</f>
        <v>0</v>
      </c>
      <c r="H240">
        <f>Activity!L249</f>
        <v>0</v>
      </c>
      <c r="I240" t="str">
        <f>Activity!M249</f>
        <v/>
      </c>
      <c r="J240" t="str">
        <f>Activity!N249</f>
        <v/>
      </c>
      <c r="K240" t="str">
        <f>Activity!O249</f>
        <v/>
      </c>
      <c r="L240" s="6">
        <f>Activity!P249</f>
        <v>0</v>
      </c>
      <c r="M240" s="6" t="e">
        <f>Activity!#REF!</f>
        <v>#REF!</v>
      </c>
      <c r="N240" t="e">
        <f>Activity!#REF!</f>
        <v>#REF!</v>
      </c>
      <c r="O240" t="e">
        <f>Activity!#REF!</f>
        <v>#REF!</v>
      </c>
      <c r="P240">
        <f>Activity!V249</f>
        <v>0</v>
      </c>
    </row>
    <row r="241" spans="1:16" x14ac:dyDescent="0.25">
      <c r="A241" t="str">
        <f>Activity!B250</f>
        <v/>
      </c>
      <c r="B241">
        <f>Activity!E250</f>
        <v>0</v>
      </c>
      <c r="C241">
        <f>Activity!F250</f>
        <v>0</v>
      </c>
      <c r="D241">
        <f>Activity!G250</f>
        <v>0</v>
      </c>
      <c r="E241">
        <f>Activity!H250</f>
        <v>0</v>
      </c>
      <c r="F241" t="e">
        <f>Activity!#REF!</f>
        <v>#REF!</v>
      </c>
      <c r="G241">
        <f>Activity!J250</f>
        <v>0</v>
      </c>
      <c r="H241">
        <f>Activity!L250</f>
        <v>0</v>
      </c>
      <c r="I241" t="str">
        <f>Activity!M250</f>
        <v/>
      </c>
      <c r="J241" t="str">
        <f>Activity!N250</f>
        <v/>
      </c>
      <c r="K241" t="str">
        <f>Activity!O250</f>
        <v/>
      </c>
      <c r="L241" s="6">
        <f>Activity!P250</f>
        <v>0</v>
      </c>
      <c r="M241" s="6" t="e">
        <f>Activity!#REF!</f>
        <v>#REF!</v>
      </c>
      <c r="N241" t="e">
        <f>Activity!#REF!</f>
        <v>#REF!</v>
      </c>
      <c r="O241" t="e">
        <f>Activity!#REF!</f>
        <v>#REF!</v>
      </c>
      <c r="P241">
        <f>Activity!V250</f>
        <v>0</v>
      </c>
    </row>
    <row r="242" spans="1:16" x14ac:dyDescent="0.25">
      <c r="A242" t="str">
        <f>Activity!B251</f>
        <v/>
      </c>
      <c r="B242">
        <f>Activity!E251</f>
        <v>0</v>
      </c>
      <c r="C242">
        <f>Activity!F251</f>
        <v>0</v>
      </c>
      <c r="D242">
        <f>Activity!G251</f>
        <v>0</v>
      </c>
      <c r="E242">
        <f>Activity!H251</f>
        <v>0</v>
      </c>
      <c r="F242" t="e">
        <f>Activity!#REF!</f>
        <v>#REF!</v>
      </c>
      <c r="G242">
        <f>Activity!J251</f>
        <v>0</v>
      </c>
      <c r="H242">
        <f>Activity!L251</f>
        <v>0</v>
      </c>
      <c r="I242" t="str">
        <f>Activity!M251</f>
        <v/>
      </c>
      <c r="J242" t="str">
        <f>Activity!N251</f>
        <v/>
      </c>
      <c r="K242" t="str">
        <f>Activity!O251</f>
        <v/>
      </c>
      <c r="L242" s="6">
        <f>Activity!P251</f>
        <v>0</v>
      </c>
      <c r="M242" s="6" t="e">
        <f>Activity!#REF!</f>
        <v>#REF!</v>
      </c>
      <c r="N242" t="e">
        <f>Activity!#REF!</f>
        <v>#REF!</v>
      </c>
      <c r="O242" t="e">
        <f>Activity!#REF!</f>
        <v>#REF!</v>
      </c>
      <c r="P242">
        <f>Activity!V251</f>
        <v>0</v>
      </c>
    </row>
    <row r="243" spans="1:16" x14ac:dyDescent="0.25">
      <c r="A243" t="str">
        <f>Activity!B252</f>
        <v/>
      </c>
      <c r="B243">
        <f>Activity!E252</f>
        <v>0</v>
      </c>
      <c r="C243">
        <f>Activity!F252</f>
        <v>0</v>
      </c>
      <c r="D243">
        <f>Activity!G252</f>
        <v>0</v>
      </c>
      <c r="E243">
        <f>Activity!H252</f>
        <v>0</v>
      </c>
      <c r="F243" t="e">
        <f>Activity!#REF!</f>
        <v>#REF!</v>
      </c>
      <c r="G243">
        <f>Activity!J252</f>
        <v>0</v>
      </c>
      <c r="H243">
        <f>Activity!L252</f>
        <v>0</v>
      </c>
      <c r="I243" t="str">
        <f>Activity!M252</f>
        <v/>
      </c>
      <c r="J243" t="str">
        <f>Activity!N252</f>
        <v/>
      </c>
      <c r="K243" t="str">
        <f>Activity!O252</f>
        <v/>
      </c>
      <c r="L243" s="6">
        <f>Activity!P252</f>
        <v>0</v>
      </c>
      <c r="M243" s="6" t="e">
        <f>Activity!#REF!</f>
        <v>#REF!</v>
      </c>
      <c r="N243" t="e">
        <f>Activity!#REF!</f>
        <v>#REF!</v>
      </c>
      <c r="O243" t="e">
        <f>Activity!#REF!</f>
        <v>#REF!</v>
      </c>
      <c r="P243">
        <f>Activity!V252</f>
        <v>0</v>
      </c>
    </row>
    <row r="244" spans="1:16" x14ac:dyDescent="0.25">
      <c r="A244" t="str">
        <f>Activity!B253</f>
        <v/>
      </c>
      <c r="B244">
        <f>Activity!E253</f>
        <v>0</v>
      </c>
      <c r="C244">
        <f>Activity!F253</f>
        <v>0</v>
      </c>
      <c r="D244">
        <f>Activity!G253</f>
        <v>0</v>
      </c>
      <c r="E244">
        <f>Activity!H253</f>
        <v>0</v>
      </c>
      <c r="F244" t="e">
        <f>Activity!#REF!</f>
        <v>#REF!</v>
      </c>
      <c r="G244">
        <f>Activity!J253</f>
        <v>0</v>
      </c>
      <c r="H244">
        <f>Activity!L253</f>
        <v>0</v>
      </c>
      <c r="I244" t="str">
        <f>Activity!M253</f>
        <v/>
      </c>
      <c r="J244" t="str">
        <f>Activity!N253</f>
        <v/>
      </c>
      <c r="K244" t="str">
        <f>Activity!O253</f>
        <v/>
      </c>
      <c r="L244" s="6">
        <f>Activity!P253</f>
        <v>0</v>
      </c>
      <c r="M244" s="6" t="e">
        <f>Activity!#REF!</f>
        <v>#REF!</v>
      </c>
      <c r="N244" t="e">
        <f>Activity!#REF!</f>
        <v>#REF!</v>
      </c>
      <c r="O244" t="e">
        <f>Activity!#REF!</f>
        <v>#REF!</v>
      </c>
      <c r="P244">
        <f>Activity!V253</f>
        <v>0</v>
      </c>
    </row>
    <row r="245" spans="1:16" x14ac:dyDescent="0.25">
      <c r="A245" t="str">
        <f>Activity!B254</f>
        <v/>
      </c>
      <c r="B245">
        <f>Activity!E254</f>
        <v>0</v>
      </c>
      <c r="C245">
        <f>Activity!F254</f>
        <v>0</v>
      </c>
      <c r="D245">
        <f>Activity!G254</f>
        <v>0</v>
      </c>
      <c r="E245">
        <f>Activity!H254</f>
        <v>0</v>
      </c>
      <c r="F245" t="e">
        <f>Activity!#REF!</f>
        <v>#REF!</v>
      </c>
      <c r="G245">
        <f>Activity!J254</f>
        <v>0</v>
      </c>
      <c r="H245">
        <f>Activity!L254</f>
        <v>0</v>
      </c>
      <c r="I245" t="str">
        <f>Activity!M254</f>
        <v/>
      </c>
      <c r="J245" t="str">
        <f>Activity!N254</f>
        <v/>
      </c>
      <c r="K245" t="str">
        <f>Activity!O254</f>
        <v/>
      </c>
      <c r="L245" s="6">
        <f>Activity!P254</f>
        <v>0</v>
      </c>
      <c r="M245" s="6" t="e">
        <f>Activity!#REF!</f>
        <v>#REF!</v>
      </c>
      <c r="N245" t="e">
        <f>Activity!#REF!</f>
        <v>#REF!</v>
      </c>
      <c r="O245" t="e">
        <f>Activity!#REF!</f>
        <v>#REF!</v>
      </c>
      <c r="P245">
        <f>Activity!V254</f>
        <v>0</v>
      </c>
    </row>
    <row r="246" spans="1:16" x14ac:dyDescent="0.25">
      <c r="A246" t="str">
        <f>Activity!B255</f>
        <v/>
      </c>
      <c r="B246">
        <f>Activity!E255</f>
        <v>0</v>
      </c>
      <c r="C246">
        <f>Activity!F255</f>
        <v>0</v>
      </c>
      <c r="D246">
        <f>Activity!G255</f>
        <v>0</v>
      </c>
      <c r="E246">
        <f>Activity!H255</f>
        <v>0</v>
      </c>
      <c r="F246" t="e">
        <f>Activity!#REF!</f>
        <v>#REF!</v>
      </c>
      <c r="G246">
        <f>Activity!J255</f>
        <v>0</v>
      </c>
      <c r="H246">
        <f>Activity!L255</f>
        <v>0</v>
      </c>
      <c r="I246" t="str">
        <f>Activity!M255</f>
        <v/>
      </c>
      <c r="J246" t="str">
        <f>Activity!N255</f>
        <v/>
      </c>
      <c r="K246" t="str">
        <f>Activity!O255</f>
        <v/>
      </c>
      <c r="L246" s="6">
        <f>Activity!P255</f>
        <v>0</v>
      </c>
      <c r="M246" s="6" t="e">
        <f>Activity!#REF!</f>
        <v>#REF!</v>
      </c>
      <c r="N246" t="e">
        <f>Activity!#REF!</f>
        <v>#REF!</v>
      </c>
      <c r="O246" t="e">
        <f>Activity!#REF!</f>
        <v>#REF!</v>
      </c>
      <c r="P246">
        <f>Activity!V255</f>
        <v>0</v>
      </c>
    </row>
    <row r="247" spans="1:16" x14ac:dyDescent="0.25">
      <c r="A247" t="str">
        <f>Activity!B256</f>
        <v/>
      </c>
      <c r="B247">
        <f>Activity!E256</f>
        <v>0</v>
      </c>
      <c r="C247">
        <f>Activity!F256</f>
        <v>0</v>
      </c>
      <c r="D247">
        <f>Activity!G256</f>
        <v>0</v>
      </c>
      <c r="E247">
        <f>Activity!H256</f>
        <v>0</v>
      </c>
      <c r="F247" t="e">
        <f>Activity!#REF!</f>
        <v>#REF!</v>
      </c>
      <c r="G247">
        <f>Activity!J256</f>
        <v>0</v>
      </c>
      <c r="H247">
        <f>Activity!L256</f>
        <v>0</v>
      </c>
      <c r="I247" t="str">
        <f>Activity!M256</f>
        <v/>
      </c>
      <c r="J247" t="str">
        <f>Activity!N256</f>
        <v/>
      </c>
      <c r="K247" t="str">
        <f>Activity!O256</f>
        <v/>
      </c>
      <c r="L247" s="6">
        <f>Activity!P256</f>
        <v>0</v>
      </c>
      <c r="M247" s="6" t="e">
        <f>Activity!#REF!</f>
        <v>#REF!</v>
      </c>
      <c r="N247" t="e">
        <f>Activity!#REF!</f>
        <v>#REF!</v>
      </c>
      <c r="O247" t="e">
        <f>Activity!#REF!</f>
        <v>#REF!</v>
      </c>
      <c r="P247">
        <f>Activity!V256</f>
        <v>0</v>
      </c>
    </row>
    <row r="248" spans="1:16" x14ac:dyDescent="0.25">
      <c r="A248" t="str">
        <f>Activity!B257</f>
        <v/>
      </c>
      <c r="B248">
        <f>Activity!E257</f>
        <v>0</v>
      </c>
      <c r="C248">
        <f>Activity!F257</f>
        <v>0</v>
      </c>
      <c r="D248">
        <f>Activity!G257</f>
        <v>0</v>
      </c>
      <c r="E248">
        <f>Activity!H257</f>
        <v>0</v>
      </c>
      <c r="F248" t="e">
        <f>Activity!#REF!</f>
        <v>#REF!</v>
      </c>
      <c r="G248">
        <f>Activity!J257</f>
        <v>0</v>
      </c>
      <c r="H248">
        <f>Activity!L257</f>
        <v>0</v>
      </c>
      <c r="I248" t="str">
        <f>Activity!M257</f>
        <v/>
      </c>
      <c r="J248" t="str">
        <f>Activity!N257</f>
        <v/>
      </c>
      <c r="K248" t="str">
        <f>Activity!O257</f>
        <v/>
      </c>
      <c r="L248" s="6">
        <f>Activity!P257</f>
        <v>0</v>
      </c>
      <c r="M248" s="6" t="e">
        <f>Activity!#REF!</f>
        <v>#REF!</v>
      </c>
      <c r="N248" t="e">
        <f>Activity!#REF!</f>
        <v>#REF!</v>
      </c>
      <c r="O248" t="e">
        <f>Activity!#REF!</f>
        <v>#REF!</v>
      </c>
      <c r="P248">
        <f>Activity!V257</f>
        <v>0</v>
      </c>
    </row>
    <row r="249" spans="1:16" x14ac:dyDescent="0.25">
      <c r="A249" t="str">
        <f>Activity!B258</f>
        <v/>
      </c>
      <c r="B249">
        <f>Activity!E258</f>
        <v>0</v>
      </c>
      <c r="C249">
        <f>Activity!F258</f>
        <v>0</v>
      </c>
      <c r="D249">
        <f>Activity!G258</f>
        <v>0</v>
      </c>
      <c r="E249">
        <f>Activity!H258</f>
        <v>0</v>
      </c>
      <c r="F249" t="e">
        <f>Activity!#REF!</f>
        <v>#REF!</v>
      </c>
      <c r="G249">
        <f>Activity!J258</f>
        <v>0</v>
      </c>
      <c r="H249">
        <f>Activity!L258</f>
        <v>0</v>
      </c>
      <c r="I249" t="str">
        <f>Activity!M258</f>
        <v/>
      </c>
      <c r="J249" t="str">
        <f>Activity!N258</f>
        <v/>
      </c>
      <c r="K249" t="str">
        <f>Activity!O258</f>
        <v/>
      </c>
      <c r="L249" s="6">
        <f>Activity!P258</f>
        <v>0</v>
      </c>
      <c r="M249" s="6" t="e">
        <f>Activity!#REF!</f>
        <v>#REF!</v>
      </c>
      <c r="N249" t="e">
        <f>Activity!#REF!</f>
        <v>#REF!</v>
      </c>
      <c r="O249" t="e">
        <f>Activity!#REF!</f>
        <v>#REF!</v>
      </c>
      <c r="P249">
        <f>Activity!V258</f>
        <v>0</v>
      </c>
    </row>
    <row r="250" spans="1:16" x14ac:dyDescent="0.25">
      <c r="A250" t="str">
        <f>Activity!B259</f>
        <v/>
      </c>
      <c r="B250">
        <f>Activity!E259</f>
        <v>0</v>
      </c>
      <c r="C250">
        <f>Activity!F259</f>
        <v>0</v>
      </c>
      <c r="D250">
        <f>Activity!G259</f>
        <v>0</v>
      </c>
      <c r="E250">
        <f>Activity!H259</f>
        <v>0</v>
      </c>
      <c r="F250" t="e">
        <f>Activity!#REF!</f>
        <v>#REF!</v>
      </c>
      <c r="G250">
        <f>Activity!J259</f>
        <v>0</v>
      </c>
      <c r="H250">
        <f>Activity!L259</f>
        <v>0</v>
      </c>
      <c r="I250" t="str">
        <f>Activity!M259</f>
        <v/>
      </c>
      <c r="J250" t="str">
        <f>Activity!N259</f>
        <v/>
      </c>
      <c r="K250" t="str">
        <f>Activity!O259</f>
        <v/>
      </c>
      <c r="L250" s="6">
        <f>Activity!P259</f>
        <v>0</v>
      </c>
      <c r="M250" s="6" t="e">
        <f>Activity!#REF!</f>
        <v>#REF!</v>
      </c>
      <c r="N250" t="e">
        <f>Activity!#REF!</f>
        <v>#REF!</v>
      </c>
      <c r="O250" t="e">
        <f>Activity!#REF!</f>
        <v>#REF!</v>
      </c>
      <c r="P250">
        <f>Activity!V259</f>
        <v>0</v>
      </c>
    </row>
    <row r="251" spans="1:16" x14ac:dyDescent="0.25">
      <c r="A251" t="str">
        <f>Activity!B260</f>
        <v/>
      </c>
      <c r="B251">
        <f>Activity!E260</f>
        <v>0</v>
      </c>
      <c r="C251">
        <f>Activity!F260</f>
        <v>0</v>
      </c>
      <c r="D251">
        <f>Activity!G260</f>
        <v>0</v>
      </c>
      <c r="E251">
        <f>Activity!H260</f>
        <v>0</v>
      </c>
      <c r="F251" t="e">
        <f>Activity!#REF!</f>
        <v>#REF!</v>
      </c>
      <c r="G251">
        <f>Activity!J260</f>
        <v>0</v>
      </c>
      <c r="H251">
        <f>Activity!L260</f>
        <v>0</v>
      </c>
      <c r="I251" t="str">
        <f>Activity!M260</f>
        <v/>
      </c>
      <c r="J251" t="str">
        <f>Activity!N260</f>
        <v/>
      </c>
      <c r="K251" t="str">
        <f>Activity!O260</f>
        <v/>
      </c>
      <c r="L251" s="6">
        <f>Activity!P260</f>
        <v>0</v>
      </c>
      <c r="M251" s="6" t="e">
        <f>Activity!#REF!</f>
        <v>#REF!</v>
      </c>
      <c r="N251" t="e">
        <f>Activity!#REF!</f>
        <v>#REF!</v>
      </c>
      <c r="O251" t="e">
        <f>Activity!#REF!</f>
        <v>#REF!</v>
      </c>
      <c r="P251">
        <f>Activity!V260</f>
        <v>0</v>
      </c>
    </row>
    <row r="252" spans="1:16" x14ac:dyDescent="0.25">
      <c r="A252" t="str">
        <f>Activity!B261</f>
        <v/>
      </c>
      <c r="B252">
        <f>Activity!E261</f>
        <v>0</v>
      </c>
      <c r="C252">
        <f>Activity!F261</f>
        <v>0</v>
      </c>
      <c r="D252">
        <f>Activity!G261</f>
        <v>0</v>
      </c>
      <c r="E252">
        <f>Activity!H261</f>
        <v>0</v>
      </c>
      <c r="F252" t="e">
        <f>Activity!#REF!</f>
        <v>#REF!</v>
      </c>
      <c r="G252">
        <f>Activity!J261</f>
        <v>0</v>
      </c>
      <c r="H252">
        <f>Activity!L261</f>
        <v>0</v>
      </c>
      <c r="I252" t="str">
        <f>Activity!M261</f>
        <v/>
      </c>
      <c r="J252" t="str">
        <f>Activity!N261</f>
        <v/>
      </c>
      <c r="K252" t="str">
        <f>Activity!O261</f>
        <v/>
      </c>
      <c r="L252" s="6">
        <f>Activity!P261</f>
        <v>0</v>
      </c>
      <c r="M252" s="6" t="e">
        <f>Activity!#REF!</f>
        <v>#REF!</v>
      </c>
      <c r="N252" t="e">
        <f>Activity!#REF!</f>
        <v>#REF!</v>
      </c>
      <c r="O252" t="e">
        <f>Activity!#REF!</f>
        <v>#REF!</v>
      </c>
      <c r="P252">
        <f>Activity!V261</f>
        <v>0</v>
      </c>
    </row>
    <row r="253" spans="1:16" x14ac:dyDescent="0.25">
      <c r="A253" t="str">
        <f>Activity!B262</f>
        <v/>
      </c>
      <c r="B253">
        <f>Activity!E262</f>
        <v>0</v>
      </c>
      <c r="C253">
        <f>Activity!F262</f>
        <v>0</v>
      </c>
      <c r="D253">
        <f>Activity!G262</f>
        <v>0</v>
      </c>
      <c r="E253">
        <f>Activity!H262</f>
        <v>0</v>
      </c>
      <c r="F253" t="e">
        <f>Activity!#REF!</f>
        <v>#REF!</v>
      </c>
      <c r="G253">
        <f>Activity!J262</f>
        <v>0</v>
      </c>
      <c r="H253">
        <f>Activity!L262</f>
        <v>0</v>
      </c>
      <c r="I253" t="str">
        <f>Activity!M262</f>
        <v/>
      </c>
      <c r="J253" t="str">
        <f>Activity!N262</f>
        <v/>
      </c>
      <c r="K253" t="str">
        <f>Activity!O262</f>
        <v/>
      </c>
      <c r="L253" s="6">
        <f>Activity!P262</f>
        <v>0</v>
      </c>
      <c r="M253" s="6" t="e">
        <f>Activity!#REF!</f>
        <v>#REF!</v>
      </c>
      <c r="N253" t="e">
        <f>Activity!#REF!</f>
        <v>#REF!</v>
      </c>
      <c r="O253" t="e">
        <f>Activity!#REF!</f>
        <v>#REF!</v>
      </c>
      <c r="P253">
        <f>Activity!V262</f>
        <v>0</v>
      </c>
    </row>
    <row r="254" spans="1:16" x14ac:dyDescent="0.25">
      <c r="A254" t="str">
        <f>Activity!B263</f>
        <v/>
      </c>
      <c r="B254">
        <f>Activity!E263</f>
        <v>0</v>
      </c>
      <c r="C254">
        <f>Activity!F263</f>
        <v>0</v>
      </c>
      <c r="D254">
        <f>Activity!G263</f>
        <v>0</v>
      </c>
      <c r="E254">
        <f>Activity!H263</f>
        <v>0</v>
      </c>
      <c r="F254" t="e">
        <f>Activity!#REF!</f>
        <v>#REF!</v>
      </c>
      <c r="G254">
        <f>Activity!J263</f>
        <v>0</v>
      </c>
      <c r="H254">
        <f>Activity!L263</f>
        <v>0</v>
      </c>
      <c r="I254" t="str">
        <f>Activity!M263</f>
        <v/>
      </c>
      <c r="J254" t="str">
        <f>Activity!N263</f>
        <v/>
      </c>
      <c r="K254" t="str">
        <f>Activity!O263</f>
        <v/>
      </c>
      <c r="L254" s="6">
        <f>Activity!P263</f>
        <v>0</v>
      </c>
      <c r="M254" s="6" t="e">
        <f>Activity!#REF!</f>
        <v>#REF!</v>
      </c>
      <c r="N254" t="e">
        <f>Activity!#REF!</f>
        <v>#REF!</v>
      </c>
      <c r="O254" t="e">
        <f>Activity!#REF!</f>
        <v>#REF!</v>
      </c>
      <c r="P254">
        <f>Activity!V263</f>
        <v>0</v>
      </c>
    </row>
    <row r="255" spans="1:16" x14ac:dyDescent="0.25">
      <c r="A255" t="str">
        <f>Activity!B264</f>
        <v/>
      </c>
      <c r="B255">
        <f>Activity!E264</f>
        <v>0</v>
      </c>
      <c r="C255">
        <f>Activity!F264</f>
        <v>0</v>
      </c>
      <c r="D255">
        <f>Activity!G264</f>
        <v>0</v>
      </c>
      <c r="E255">
        <f>Activity!H264</f>
        <v>0</v>
      </c>
      <c r="F255" t="e">
        <f>Activity!#REF!</f>
        <v>#REF!</v>
      </c>
      <c r="G255">
        <f>Activity!J264</f>
        <v>0</v>
      </c>
      <c r="H255">
        <f>Activity!L264</f>
        <v>0</v>
      </c>
      <c r="I255" t="str">
        <f>Activity!M264</f>
        <v/>
      </c>
      <c r="J255" t="str">
        <f>Activity!N264</f>
        <v/>
      </c>
      <c r="K255" t="str">
        <f>Activity!O264</f>
        <v/>
      </c>
      <c r="L255" s="6">
        <f>Activity!P264</f>
        <v>0</v>
      </c>
      <c r="M255" s="6" t="e">
        <f>Activity!#REF!</f>
        <v>#REF!</v>
      </c>
      <c r="N255" t="e">
        <f>Activity!#REF!</f>
        <v>#REF!</v>
      </c>
      <c r="O255" t="e">
        <f>Activity!#REF!</f>
        <v>#REF!</v>
      </c>
      <c r="P255">
        <f>Activity!V264</f>
        <v>0</v>
      </c>
    </row>
    <row r="256" spans="1:16" x14ac:dyDescent="0.25">
      <c r="A256" t="str">
        <f>Activity!B265</f>
        <v/>
      </c>
      <c r="B256">
        <f>Activity!E265</f>
        <v>0</v>
      </c>
      <c r="C256">
        <f>Activity!F265</f>
        <v>0</v>
      </c>
      <c r="D256">
        <f>Activity!G265</f>
        <v>0</v>
      </c>
      <c r="E256">
        <f>Activity!H265</f>
        <v>0</v>
      </c>
      <c r="F256" t="e">
        <f>Activity!#REF!</f>
        <v>#REF!</v>
      </c>
      <c r="G256">
        <f>Activity!J265</f>
        <v>0</v>
      </c>
      <c r="H256">
        <f>Activity!L265</f>
        <v>0</v>
      </c>
      <c r="I256" t="str">
        <f>Activity!M265</f>
        <v/>
      </c>
      <c r="J256" t="str">
        <f>Activity!N265</f>
        <v/>
      </c>
      <c r="K256" t="str">
        <f>Activity!O265</f>
        <v/>
      </c>
      <c r="L256" s="6">
        <f>Activity!P265</f>
        <v>0</v>
      </c>
      <c r="M256" s="6" t="e">
        <f>Activity!#REF!</f>
        <v>#REF!</v>
      </c>
      <c r="N256" t="e">
        <f>Activity!#REF!</f>
        <v>#REF!</v>
      </c>
      <c r="O256" t="e">
        <f>Activity!#REF!</f>
        <v>#REF!</v>
      </c>
      <c r="P256">
        <f>Activity!V265</f>
        <v>0</v>
      </c>
    </row>
    <row r="257" spans="1:16" x14ac:dyDescent="0.25">
      <c r="A257" t="str">
        <f>Activity!B266</f>
        <v/>
      </c>
      <c r="B257">
        <f>Activity!E266</f>
        <v>0</v>
      </c>
      <c r="C257">
        <f>Activity!F266</f>
        <v>0</v>
      </c>
      <c r="D257">
        <f>Activity!G266</f>
        <v>0</v>
      </c>
      <c r="E257">
        <f>Activity!H266</f>
        <v>0</v>
      </c>
      <c r="F257" t="e">
        <f>Activity!#REF!</f>
        <v>#REF!</v>
      </c>
      <c r="G257">
        <f>Activity!J266</f>
        <v>0</v>
      </c>
      <c r="H257">
        <f>Activity!L266</f>
        <v>0</v>
      </c>
      <c r="I257" t="str">
        <f>Activity!M266</f>
        <v/>
      </c>
      <c r="J257" t="str">
        <f>Activity!N266</f>
        <v/>
      </c>
      <c r="K257" t="str">
        <f>Activity!O266</f>
        <v/>
      </c>
      <c r="L257" s="6">
        <f>Activity!P266</f>
        <v>0</v>
      </c>
      <c r="M257" s="6" t="e">
        <f>Activity!#REF!</f>
        <v>#REF!</v>
      </c>
      <c r="N257" t="e">
        <f>Activity!#REF!</f>
        <v>#REF!</v>
      </c>
      <c r="O257" t="e">
        <f>Activity!#REF!</f>
        <v>#REF!</v>
      </c>
      <c r="P257">
        <f>Activity!V266</f>
        <v>0</v>
      </c>
    </row>
    <row r="258" spans="1:16" x14ac:dyDescent="0.25">
      <c r="A258" t="str">
        <f>Activity!B267</f>
        <v/>
      </c>
      <c r="B258">
        <f>Activity!E267</f>
        <v>0</v>
      </c>
      <c r="C258">
        <f>Activity!F267</f>
        <v>0</v>
      </c>
      <c r="D258">
        <f>Activity!G267</f>
        <v>0</v>
      </c>
      <c r="E258">
        <f>Activity!H267</f>
        <v>0</v>
      </c>
      <c r="F258" t="e">
        <f>Activity!#REF!</f>
        <v>#REF!</v>
      </c>
      <c r="G258">
        <f>Activity!J267</f>
        <v>0</v>
      </c>
      <c r="H258">
        <f>Activity!L267</f>
        <v>0</v>
      </c>
      <c r="I258" t="str">
        <f>Activity!M267</f>
        <v/>
      </c>
      <c r="J258" t="str">
        <f>Activity!N267</f>
        <v/>
      </c>
      <c r="K258" t="str">
        <f>Activity!O267</f>
        <v/>
      </c>
      <c r="L258" s="6">
        <f>Activity!P267</f>
        <v>0</v>
      </c>
      <c r="M258" s="6" t="e">
        <f>Activity!#REF!</f>
        <v>#REF!</v>
      </c>
      <c r="N258" t="e">
        <f>Activity!#REF!</f>
        <v>#REF!</v>
      </c>
      <c r="O258" t="e">
        <f>Activity!#REF!</f>
        <v>#REF!</v>
      </c>
      <c r="P258">
        <f>Activity!V267</f>
        <v>0</v>
      </c>
    </row>
    <row r="259" spans="1:16" x14ac:dyDescent="0.25">
      <c r="A259" t="str">
        <f>Activity!B268</f>
        <v/>
      </c>
      <c r="B259">
        <f>Activity!E268</f>
        <v>0</v>
      </c>
      <c r="C259">
        <f>Activity!F268</f>
        <v>0</v>
      </c>
      <c r="D259">
        <f>Activity!G268</f>
        <v>0</v>
      </c>
      <c r="E259">
        <f>Activity!H268</f>
        <v>0</v>
      </c>
      <c r="F259" t="e">
        <f>Activity!#REF!</f>
        <v>#REF!</v>
      </c>
      <c r="G259">
        <f>Activity!J268</f>
        <v>0</v>
      </c>
      <c r="H259">
        <f>Activity!L268</f>
        <v>0</v>
      </c>
      <c r="I259" t="str">
        <f>Activity!M268</f>
        <v/>
      </c>
      <c r="J259" t="str">
        <f>Activity!N268</f>
        <v/>
      </c>
      <c r="K259" t="str">
        <f>Activity!O268</f>
        <v/>
      </c>
      <c r="L259" s="6">
        <f>Activity!P268</f>
        <v>0</v>
      </c>
      <c r="M259" s="6" t="e">
        <f>Activity!#REF!</f>
        <v>#REF!</v>
      </c>
      <c r="N259" t="e">
        <f>Activity!#REF!</f>
        <v>#REF!</v>
      </c>
      <c r="O259" t="e">
        <f>Activity!#REF!</f>
        <v>#REF!</v>
      </c>
      <c r="P259">
        <f>Activity!V268</f>
        <v>0</v>
      </c>
    </row>
    <row r="260" spans="1:16" x14ac:dyDescent="0.25">
      <c r="A260" t="str">
        <f>Activity!B269</f>
        <v/>
      </c>
      <c r="B260">
        <f>Activity!E269</f>
        <v>0</v>
      </c>
      <c r="C260">
        <f>Activity!F269</f>
        <v>0</v>
      </c>
      <c r="D260">
        <f>Activity!G269</f>
        <v>0</v>
      </c>
      <c r="E260">
        <f>Activity!H269</f>
        <v>0</v>
      </c>
      <c r="F260" t="e">
        <f>Activity!#REF!</f>
        <v>#REF!</v>
      </c>
      <c r="G260">
        <f>Activity!J269</f>
        <v>0</v>
      </c>
      <c r="H260">
        <f>Activity!L269</f>
        <v>0</v>
      </c>
      <c r="I260" t="str">
        <f>Activity!M269</f>
        <v/>
      </c>
      <c r="J260" t="str">
        <f>Activity!N269</f>
        <v/>
      </c>
      <c r="K260" t="str">
        <f>Activity!O269</f>
        <v/>
      </c>
      <c r="L260" s="6">
        <f>Activity!P269</f>
        <v>0</v>
      </c>
      <c r="M260" s="6" t="e">
        <f>Activity!#REF!</f>
        <v>#REF!</v>
      </c>
      <c r="N260" t="e">
        <f>Activity!#REF!</f>
        <v>#REF!</v>
      </c>
      <c r="O260" t="e">
        <f>Activity!#REF!</f>
        <v>#REF!</v>
      </c>
      <c r="P260">
        <f>Activity!V269</f>
        <v>0</v>
      </c>
    </row>
    <row r="261" spans="1:16" x14ac:dyDescent="0.25">
      <c r="A261" t="str">
        <f>Activity!B270</f>
        <v/>
      </c>
      <c r="B261">
        <f>Activity!E270</f>
        <v>0</v>
      </c>
      <c r="C261">
        <f>Activity!F270</f>
        <v>0</v>
      </c>
      <c r="D261">
        <f>Activity!G270</f>
        <v>0</v>
      </c>
      <c r="E261">
        <f>Activity!H270</f>
        <v>0</v>
      </c>
      <c r="F261" t="e">
        <f>Activity!#REF!</f>
        <v>#REF!</v>
      </c>
      <c r="G261">
        <f>Activity!J270</f>
        <v>0</v>
      </c>
      <c r="H261">
        <f>Activity!L270</f>
        <v>0</v>
      </c>
      <c r="I261" t="str">
        <f>Activity!M270</f>
        <v/>
      </c>
      <c r="J261" t="str">
        <f>Activity!N270</f>
        <v/>
      </c>
      <c r="K261" t="str">
        <f>Activity!O270</f>
        <v/>
      </c>
      <c r="L261" s="6">
        <f>Activity!P270</f>
        <v>0</v>
      </c>
      <c r="M261" s="6" t="e">
        <f>Activity!#REF!</f>
        <v>#REF!</v>
      </c>
      <c r="N261" t="e">
        <f>Activity!#REF!</f>
        <v>#REF!</v>
      </c>
      <c r="O261" t="e">
        <f>Activity!#REF!</f>
        <v>#REF!</v>
      </c>
      <c r="P261">
        <f>Activity!V270</f>
        <v>0</v>
      </c>
    </row>
    <row r="262" spans="1:16" x14ac:dyDescent="0.25">
      <c r="A262" t="str">
        <f>Activity!B271</f>
        <v/>
      </c>
      <c r="B262">
        <f>Activity!E271</f>
        <v>0</v>
      </c>
      <c r="C262">
        <f>Activity!F271</f>
        <v>0</v>
      </c>
      <c r="D262">
        <f>Activity!G271</f>
        <v>0</v>
      </c>
      <c r="E262">
        <f>Activity!H271</f>
        <v>0</v>
      </c>
      <c r="F262" t="e">
        <f>Activity!#REF!</f>
        <v>#REF!</v>
      </c>
      <c r="G262">
        <f>Activity!J271</f>
        <v>0</v>
      </c>
      <c r="H262">
        <f>Activity!L271</f>
        <v>0</v>
      </c>
      <c r="I262" t="str">
        <f>Activity!M271</f>
        <v/>
      </c>
      <c r="J262" t="str">
        <f>Activity!N271</f>
        <v/>
      </c>
      <c r="K262" t="str">
        <f>Activity!O271</f>
        <v/>
      </c>
      <c r="L262" s="6">
        <f>Activity!P271</f>
        <v>0</v>
      </c>
      <c r="M262" s="6" t="e">
        <f>Activity!#REF!</f>
        <v>#REF!</v>
      </c>
      <c r="N262" t="e">
        <f>Activity!#REF!</f>
        <v>#REF!</v>
      </c>
      <c r="O262" t="e">
        <f>Activity!#REF!</f>
        <v>#REF!</v>
      </c>
      <c r="P262">
        <f>Activity!V271</f>
        <v>0</v>
      </c>
    </row>
    <row r="263" spans="1:16" x14ac:dyDescent="0.25">
      <c r="A263" t="str">
        <f>Activity!B272</f>
        <v/>
      </c>
      <c r="B263">
        <f>Activity!E272</f>
        <v>0</v>
      </c>
      <c r="C263">
        <f>Activity!F272</f>
        <v>0</v>
      </c>
      <c r="D263">
        <f>Activity!G272</f>
        <v>0</v>
      </c>
      <c r="E263">
        <f>Activity!H272</f>
        <v>0</v>
      </c>
      <c r="F263" t="e">
        <f>Activity!#REF!</f>
        <v>#REF!</v>
      </c>
      <c r="G263">
        <f>Activity!J272</f>
        <v>0</v>
      </c>
      <c r="H263">
        <f>Activity!L272</f>
        <v>0</v>
      </c>
      <c r="I263" t="str">
        <f>Activity!M272</f>
        <v/>
      </c>
      <c r="J263" t="str">
        <f>Activity!N272</f>
        <v/>
      </c>
      <c r="K263" t="str">
        <f>Activity!O272</f>
        <v/>
      </c>
      <c r="L263" s="6">
        <f>Activity!P272</f>
        <v>0</v>
      </c>
      <c r="M263" s="6" t="e">
        <f>Activity!#REF!</f>
        <v>#REF!</v>
      </c>
      <c r="N263" t="e">
        <f>Activity!#REF!</f>
        <v>#REF!</v>
      </c>
      <c r="O263" t="e">
        <f>Activity!#REF!</f>
        <v>#REF!</v>
      </c>
      <c r="P263">
        <f>Activity!V272</f>
        <v>0</v>
      </c>
    </row>
    <row r="264" spans="1:16" x14ac:dyDescent="0.25">
      <c r="A264" t="str">
        <f>Activity!B273</f>
        <v/>
      </c>
      <c r="B264">
        <f>Activity!E273</f>
        <v>0</v>
      </c>
      <c r="C264">
        <f>Activity!F273</f>
        <v>0</v>
      </c>
      <c r="D264">
        <f>Activity!G273</f>
        <v>0</v>
      </c>
      <c r="E264">
        <f>Activity!H273</f>
        <v>0</v>
      </c>
      <c r="F264" t="e">
        <f>Activity!#REF!</f>
        <v>#REF!</v>
      </c>
      <c r="G264">
        <f>Activity!J273</f>
        <v>0</v>
      </c>
      <c r="H264">
        <f>Activity!L273</f>
        <v>0</v>
      </c>
      <c r="I264" t="str">
        <f>Activity!M273</f>
        <v/>
      </c>
      <c r="J264" t="str">
        <f>Activity!N273</f>
        <v/>
      </c>
      <c r="K264" t="str">
        <f>Activity!O273</f>
        <v/>
      </c>
      <c r="L264" s="6">
        <f>Activity!P273</f>
        <v>0</v>
      </c>
      <c r="M264" s="6" t="e">
        <f>Activity!#REF!</f>
        <v>#REF!</v>
      </c>
      <c r="N264" t="e">
        <f>Activity!#REF!</f>
        <v>#REF!</v>
      </c>
      <c r="O264" t="e">
        <f>Activity!#REF!</f>
        <v>#REF!</v>
      </c>
      <c r="P264">
        <f>Activity!V273</f>
        <v>0</v>
      </c>
    </row>
    <row r="265" spans="1:16" x14ac:dyDescent="0.25">
      <c r="A265" t="str">
        <f>Activity!B274</f>
        <v/>
      </c>
      <c r="B265">
        <f>Activity!E274</f>
        <v>0</v>
      </c>
      <c r="C265">
        <f>Activity!F274</f>
        <v>0</v>
      </c>
      <c r="D265">
        <f>Activity!G274</f>
        <v>0</v>
      </c>
      <c r="E265">
        <f>Activity!H274</f>
        <v>0</v>
      </c>
      <c r="F265" t="e">
        <f>Activity!#REF!</f>
        <v>#REF!</v>
      </c>
      <c r="G265">
        <f>Activity!J274</f>
        <v>0</v>
      </c>
      <c r="H265">
        <f>Activity!L274</f>
        <v>0</v>
      </c>
      <c r="I265" t="str">
        <f>Activity!M274</f>
        <v/>
      </c>
      <c r="J265" t="str">
        <f>Activity!N274</f>
        <v/>
      </c>
      <c r="K265" t="str">
        <f>Activity!O274</f>
        <v/>
      </c>
      <c r="L265" s="6">
        <f>Activity!P274</f>
        <v>0</v>
      </c>
      <c r="M265" s="6" t="e">
        <f>Activity!#REF!</f>
        <v>#REF!</v>
      </c>
      <c r="N265" t="e">
        <f>Activity!#REF!</f>
        <v>#REF!</v>
      </c>
      <c r="O265" t="e">
        <f>Activity!#REF!</f>
        <v>#REF!</v>
      </c>
      <c r="P265">
        <f>Activity!V274</f>
        <v>0</v>
      </c>
    </row>
    <row r="266" spans="1:16" x14ac:dyDescent="0.25">
      <c r="A266" t="str">
        <f>Activity!B275</f>
        <v/>
      </c>
      <c r="B266">
        <f>Activity!E275</f>
        <v>0</v>
      </c>
      <c r="C266">
        <f>Activity!F275</f>
        <v>0</v>
      </c>
      <c r="D266">
        <f>Activity!G275</f>
        <v>0</v>
      </c>
      <c r="E266">
        <f>Activity!H275</f>
        <v>0</v>
      </c>
      <c r="F266" t="e">
        <f>Activity!#REF!</f>
        <v>#REF!</v>
      </c>
      <c r="G266">
        <f>Activity!J275</f>
        <v>0</v>
      </c>
      <c r="H266">
        <f>Activity!L275</f>
        <v>0</v>
      </c>
      <c r="I266" t="str">
        <f>Activity!M275</f>
        <v/>
      </c>
      <c r="J266" t="str">
        <f>Activity!N275</f>
        <v/>
      </c>
      <c r="K266" t="str">
        <f>Activity!O275</f>
        <v/>
      </c>
      <c r="L266" s="6">
        <f>Activity!P275</f>
        <v>0</v>
      </c>
      <c r="M266" s="6" t="e">
        <f>Activity!#REF!</f>
        <v>#REF!</v>
      </c>
      <c r="N266" t="e">
        <f>Activity!#REF!</f>
        <v>#REF!</v>
      </c>
      <c r="O266" t="e">
        <f>Activity!#REF!</f>
        <v>#REF!</v>
      </c>
      <c r="P266">
        <f>Activity!V275</f>
        <v>0</v>
      </c>
    </row>
    <row r="267" spans="1:16" x14ac:dyDescent="0.25">
      <c r="A267" t="str">
        <f>Activity!B276</f>
        <v/>
      </c>
      <c r="B267">
        <f>Activity!E276</f>
        <v>0</v>
      </c>
      <c r="C267">
        <f>Activity!F276</f>
        <v>0</v>
      </c>
      <c r="D267">
        <f>Activity!G276</f>
        <v>0</v>
      </c>
      <c r="E267">
        <f>Activity!H276</f>
        <v>0</v>
      </c>
      <c r="F267" t="e">
        <f>Activity!#REF!</f>
        <v>#REF!</v>
      </c>
      <c r="G267">
        <f>Activity!J276</f>
        <v>0</v>
      </c>
      <c r="H267">
        <f>Activity!L276</f>
        <v>0</v>
      </c>
      <c r="I267" t="str">
        <f>Activity!M276</f>
        <v/>
      </c>
      <c r="J267" t="str">
        <f>Activity!N276</f>
        <v/>
      </c>
      <c r="K267" t="str">
        <f>Activity!O276</f>
        <v/>
      </c>
      <c r="L267" s="6">
        <f>Activity!P276</f>
        <v>0</v>
      </c>
      <c r="M267" s="6" t="e">
        <f>Activity!#REF!</f>
        <v>#REF!</v>
      </c>
      <c r="N267" t="e">
        <f>Activity!#REF!</f>
        <v>#REF!</v>
      </c>
      <c r="O267" t="e">
        <f>Activity!#REF!</f>
        <v>#REF!</v>
      </c>
      <c r="P267">
        <f>Activity!V276</f>
        <v>0</v>
      </c>
    </row>
    <row r="268" spans="1:16" x14ac:dyDescent="0.25">
      <c r="A268" t="str">
        <f>Activity!B277</f>
        <v/>
      </c>
      <c r="B268">
        <f>Activity!E277</f>
        <v>0</v>
      </c>
      <c r="C268">
        <f>Activity!F277</f>
        <v>0</v>
      </c>
      <c r="D268">
        <f>Activity!G277</f>
        <v>0</v>
      </c>
      <c r="E268">
        <f>Activity!H277</f>
        <v>0</v>
      </c>
      <c r="F268" t="e">
        <f>Activity!#REF!</f>
        <v>#REF!</v>
      </c>
      <c r="G268">
        <f>Activity!J277</f>
        <v>0</v>
      </c>
      <c r="H268">
        <f>Activity!L277</f>
        <v>0</v>
      </c>
      <c r="I268" t="str">
        <f>Activity!M277</f>
        <v/>
      </c>
      <c r="J268" t="str">
        <f>Activity!N277</f>
        <v/>
      </c>
      <c r="K268" t="str">
        <f>Activity!O277</f>
        <v/>
      </c>
      <c r="L268" s="6">
        <f>Activity!P277</f>
        <v>0</v>
      </c>
      <c r="M268" s="6" t="e">
        <f>Activity!#REF!</f>
        <v>#REF!</v>
      </c>
      <c r="N268" t="e">
        <f>Activity!#REF!</f>
        <v>#REF!</v>
      </c>
      <c r="O268" t="e">
        <f>Activity!#REF!</f>
        <v>#REF!</v>
      </c>
      <c r="P268">
        <f>Activity!V277</f>
        <v>0</v>
      </c>
    </row>
    <row r="269" spans="1:16" x14ac:dyDescent="0.25">
      <c r="A269" t="str">
        <f>Activity!B278</f>
        <v/>
      </c>
      <c r="B269">
        <f>Activity!E278</f>
        <v>0</v>
      </c>
      <c r="C269">
        <f>Activity!F278</f>
        <v>0</v>
      </c>
      <c r="D269">
        <f>Activity!G278</f>
        <v>0</v>
      </c>
      <c r="E269">
        <f>Activity!H278</f>
        <v>0</v>
      </c>
      <c r="F269" t="e">
        <f>Activity!#REF!</f>
        <v>#REF!</v>
      </c>
      <c r="G269">
        <f>Activity!J278</f>
        <v>0</v>
      </c>
      <c r="H269">
        <f>Activity!L278</f>
        <v>0</v>
      </c>
      <c r="I269" t="str">
        <f>Activity!M278</f>
        <v/>
      </c>
      <c r="J269" t="str">
        <f>Activity!N278</f>
        <v/>
      </c>
      <c r="K269" t="str">
        <f>Activity!O278</f>
        <v/>
      </c>
      <c r="L269" s="6">
        <f>Activity!P278</f>
        <v>0</v>
      </c>
      <c r="M269" s="6" t="e">
        <f>Activity!#REF!</f>
        <v>#REF!</v>
      </c>
      <c r="N269" t="e">
        <f>Activity!#REF!</f>
        <v>#REF!</v>
      </c>
      <c r="O269" t="e">
        <f>Activity!#REF!</f>
        <v>#REF!</v>
      </c>
      <c r="P269">
        <f>Activity!V278</f>
        <v>0</v>
      </c>
    </row>
    <row r="270" spans="1:16" x14ac:dyDescent="0.25">
      <c r="A270" t="str">
        <f>Activity!B279</f>
        <v/>
      </c>
      <c r="B270">
        <f>Activity!E279</f>
        <v>0</v>
      </c>
      <c r="C270">
        <f>Activity!F279</f>
        <v>0</v>
      </c>
      <c r="D270">
        <f>Activity!G279</f>
        <v>0</v>
      </c>
      <c r="E270">
        <f>Activity!H279</f>
        <v>0</v>
      </c>
      <c r="F270" t="e">
        <f>Activity!#REF!</f>
        <v>#REF!</v>
      </c>
      <c r="G270">
        <f>Activity!J279</f>
        <v>0</v>
      </c>
      <c r="H270">
        <f>Activity!L279</f>
        <v>0</v>
      </c>
      <c r="I270" t="str">
        <f>Activity!M279</f>
        <v/>
      </c>
      <c r="J270" t="str">
        <f>Activity!N279</f>
        <v/>
      </c>
      <c r="K270" t="str">
        <f>Activity!O279</f>
        <v/>
      </c>
      <c r="L270" s="6">
        <f>Activity!P279</f>
        <v>0</v>
      </c>
      <c r="M270" s="6" t="e">
        <f>Activity!#REF!</f>
        <v>#REF!</v>
      </c>
      <c r="N270" t="e">
        <f>Activity!#REF!</f>
        <v>#REF!</v>
      </c>
      <c r="O270" t="e">
        <f>Activity!#REF!</f>
        <v>#REF!</v>
      </c>
      <c r="P270">
        <f>Activity!V279</f>
        <v>0</v>
      </c>
    </row>
    <row r="271" spans="1:16" x14ac:dyDescent="0.25">
      <c r="A271" t="str">
        <f>Activity!B280</f>
        <v/>
      </c>
      <c r="B271">
        <f>Activity!E280</f>
        <v>0</v>
      </c>
      <c r="C271">
        <f>Activity!F280</f>
        <v>0</v>
      </c>
      <c r="D271">
        <f>Activity!G280</f>
        <v>0</v>
      </c>
      <c r="E271">
        <f>Activity!H280</f>
        <v>0</v>
      </c>
      <c r="F271" t="e">
        <f>Activity!#REF!</f>
        <v>#REF!</v>
      </c>
      <c r="G271">
        <f>Activity!J280</f>
        <v>0</v>
      </c>
      <c r="H271">
        <f>Activity!L280</f>
        <v>0</v>
      </c>
      <c r="I271" t="str">
        <f>Activity!M280</f>
        <v/>
      </c>
      <c r="J271" t="str">
        <f>Activity!N280</f>
        <v/>
      </c>
      <c r="K271" t="str">
        <f>Activity!O280</f>
        <v/>
      </c>
      <c r="L271" s="6">
        <f>Activity!P280</f>
        <v>0</v>
      </c>
      <c r="M271" s="6" t="e">
        <f>Activity!#REF!</f>
        <v>#REF!</v>
      </c>
      <c r="N271" t="e">
        <f>Activity!#REF!</f>
        <v>#REF!</v>
      </c>
      <c r="O271" t="e">
        <f>Activity!#REF!</f>
        <v>#REF!</v>
      </c>
      <c r="P271">
        <f>Activity!V280</f>
        <v>0</v>
      </c>
    </row>
    <row r="272" spans="1:16" x14ac:dyDescent="0.25">
      <c r="A272" t="str">
        <f>Activity!B281</f>
        <v/>
      </c>
      <c r="B272">
        <f>Activity!E281</f>
        <v>0</v>
      </c>
      <c r="C272">
        <f>Activity!F281</f>
        <v>0</v>
      </c>
      <c r="D272">
        <f>Activity!G281</f>
        <v>0</v>
      </c>
      <c r="E272">
        <f>Activity!H281</f>
        <v>0</v>
      </c>
      <c r="F272" t="e">
        <f>Activity!#REF!</f>
        <v>#REF!</v>
      </c>
      <c r="G272">
        <f>Activity!J281</f>
        <v>0</v>
      </c>
      <c r="H272">
        <f>Activity!L281</f>
        <v>0</v>
      </c>
      <c r="I272" t="str">
        <f>Activity!M281</f>
        <v/>
      </c>
      <c r="J272" t="str">
        <f>Activity!N281</f>
        <v/>
      </c>
      <c r="K272" t="str">
        <f>Activity!O281</f>
        <v/>
      </c>
      <c r="L272" s="6">
        <f>Activity!P281</f>
        <v>0</v>
      </c>
      <c r="M272" s="6" t="e">
        <f>Activity!#REF!</f>
        <v>#REF!</v>
      </c>
      <c r="N272" t="e">
        <f>Activity!#REF!</f>
        <v>#REF!</v>
      </c>
      <c r="O272" t="e">
        <f>Activity!#REF!</f>
        <v>#REF!</v>
      </c>
      <c r="P272">
        <f>Activity!V281</f>
        <v>0</v>
      </c>
    </row>
    <row r="273" spans="1:16" x14ac:dyDescent="0.25">
      <c r="A273" t="str">
        <f>Activity!B282</f>
        <v/>
      </c>
      <c r="B273">
        <f>Activity!E282</f>
        <v>0</v>
      </c>
      <c r="C273">
        <f>Activity!F282</f>
        <v>0</v>
      </c>
      <c r="D273">
        <f>Activity!G282</f>
        <v>0</v>
      </c>
      <c r="E273">
        <f>Activity!H282</f>
        <v>0</v>
      </c>
      <c r="F273" t="e">
        <f>Activity!#REF!</f>
        <v>#REF!</v>
      </c>
      <c r="G273">
        <f>Activity!J282</f>
        <v>0</v>
      </c>
      <c r="H273">
        <f>Activity!L282</f>
        <v>0</v>
      </c>
      <c r="I273" t="str">
        <f>Activity!M282</f>
        <v/>
      </c>
      <c r="J273" t="str">
        <f>Activity!N282</f>
        <v/>
      </c>
      <c r="K273" t="str">
        <f>Activity!O282</f>
        <v/>
      </c>
      <c r="L273" s="6">
        <f>Activity!P282</f>
        <v>0</v>
      </c>
      <c r="M273" s="6" t="e">
        <f>Activity!#REF!</f>
        <v>#REF!</v>
      </c>
      <c r="N273" t="e">
        <f>Activity!#REF!</f>
        <v>#REF!</v>
      </c>
      <c r="O273" t="e">
        <f>Activity!#REF!</f>
        <v>#REF!</v>
      </c>
      <c r="P273">
        <f>Activity!V282</f>
        <v>0</v>
      </c>
    </row>
    <row r="274" spans="1:16" x14ac:dyDescent="0.25">
      <c r="A274" t="str">
        <f>Activity!B283</f>
        <v/>
      </c>
      <c r="B274">
        <f>Activity!E283</f>
        <v>0</v>
      </c>
      <c r="C274">
        <f>Activity!F283</f>
        <v>0</v>
      </c>
      <c r="D274">
        <f>Activity!G283</f>
        <v>0</v>
      </c>
      <c r="E274">
        <f>Activity!H283</f>
        <v>0</v>
      </c>
      <c r="F274" t="e">
        <f>Activity!#REF!</f>
        <v>#REF!</v>
      </c>
      <c r="G274">
        <f>Activity!J283</f>
        <v>0</v>
      </c>
      <c r="H274">
        <f>Activity!L283</f>
        <v>0</v>
      </c>
      <c r="I274" t="str">
        <f>Activity!M283</f>
        <v/>
      </c>
      <c r="J274" t="str">
        <f>Activity!N283</f>
        <v/>
      </c>
      <c r="K274" t="str">
        <f>Activity!O283</f>
        <v/>
      </c>
      <c r="L274" s="6">
        <f>Activity!P283</f>
        <v>0</v>
      </c>
      <c r="M274" s="6" t="e">
        <f>Activity!#REF!</f>
        <v>#REF!</v>
      </c>
      <c r="N274" t="e">
        <f>Activity!#REF!</f>
        <v>#REF!</v>
      </c>
      <c r="O274" t="e">
        <f>Activity!#REF!</f>
        <v>#REF!</v>
      </c>
      <c r="P274">
        <f>Activity!V283</f>
        <v>0</v>
      </c>
    </row>
    <row r="275" spans="1:16" x14ac:dyDescent="0.25">
      <c r="A275" t="str">
        <f>Activity!B284</f>
        <v/>
      </c>
      <c r="B275">
        <f>Activity!E284</f>
        <v>0</v>
      </c>
      <c r="C275">
        <f>Activity!F284</f>
        <v>0</v>
      </c>
      <c r="D275">
        <f>Activity!G284</f>
        <v>0</v>
      </c>
      <c r="E275">
        <f>Activity!H284</f>
        <v>0</v>
      </c>
      <c r="F275" t="e">
        <f>Activity!#REF!</f>
        <v>#REF!</v>
      </c>
      <c r="G275">
        <f>Activity!J284</f>
        <v>0</v>
      </c>
      <c r="H275">
        <f>Activity!L284</f>
        <v>0</v>
      </c>
      <c r="I275" t="str">
        <f>Activity!M284</f>
        <v/>
      </c>
      <c r="J275" t="str">
        <f>Activity!N284</f>
        <v/>
      </c>
      <c r="K275" t="str">
        <f>Activity!O284</f>
        <v/>
      </c>
      <c r="L275" s="6">
        <f>Activity!P284</f>
        <v>0</v>
      </c>
      <c r="M275" s="6" t="e">
        <f>Activity!#REF!</f>
        <v>#REF!</v>
      </c>
      <c r="N275" t="e">
        <f>Activity!#REF!</f>
        <v>#REF!</v>
      </c>
      <c r="O275" t="e">
        <f>Activity!#REF!</f>
        <v>#REF!</v>
      </c>
      <c r="P275">
        <f>Activity!V284</f>
        <v>0</v>
      </c>
    </row>
    <row r="276" spans="1:16" x14ac:dyDescent="0.25">
      <c r="A276" t="str">
        <f>Activity!B285</f>
        <v/>
      </c>
      <c r="B276">
        <f>Activity!E285</f>
        <v>0</v>
      </c>
      <c r="C276">
        <f>Activity!F285</f>
        <v>0</v>
      </c>
      <c r="D276">
        <f>Activity!G285</f>
        <v>0</v>
      </c>
      <c r="E276">
        <f>Activity!H285</f>
        <v>0</v>
      </c>
      <c r="F276" t="e">
        <f>Activity!#REF!</f>
        <v>#REF!</v>
      </c>
      <c r="G276">
        <f>Activity!J285</f>
        <v>0</v>
      </c>
      <c r="H276">
        <f>Activity!L285</f>
        <v>0</v>
      </c>
      <c r="I276" t="str">
        <f>Activity!M285</f>
        <v/>
      </c>
      <c r="J276" t="str">
        <f>Activity!N285</f>
        <v/>
      </c>
      <c r="K276" t="str">
        <f>Activity!O285</f>
        <v/>
      </c>
      <c r="L276" s="6">
        <f>Activity!P285</f>
        <v>0</v>
      </c>
      <c r="M276" s="6" t="e">
        <f>Activity!#REF!</f>
        <v>#REF!</v>
      </c>
      <c r="N276" t="e">
        <f>Activity!#REF!</f>
        <v>#REF!</v>
      </c>
      <c r="O276" t="e">
        <f>Activity!#REF!</f>
        <v>#REF!</v>
      </c>
      <c r="P276">
        <f>Activity!V285</f>
        <v>0</v>
      </c>
    </row>
    <row r="277" spans="1:16" x14ac:dyDescent="0.25">
      <c r="A277" t="str">
        <f>Activity!B286</f>
        <v/>
      </c>
      <c r="B277">
        <f>Activity!E286</f>
        <v>0</v>
      </c>
      <c r="C277">
        <f>Activity!F286</f>
        <v>0</v>
      </c>
      <c r="D277">
        <f>Activity!G286</f>
        <v>0</v>
      </c>
      <c r="E277">
        <f>Activity!H286</f>
        <v>0</v>
      </c>
      <c r="F277" t="e">
        <f>Activity!#REF!</f>
        <v>#REF!</v>
      </c>
      <c r="G277">
        <f>Activity!J286</f>
        <v>0</v>
      </c>
      <c r="H277">
        <f>Activity!L286</f>
        <v>0</v>
      </c>
      <c r="I277" t="str">
        <f>Activity!M286</f>
        <v/>
      </c>
      <c r="J277" t="str">
        <f>Activity!N286</f>
        <v/>
      </c>
      <c r="K277" t="str">
        <f>Activity!O286</f>
        <v/>
      </c>
      <c r="L277" s="6">
        <f>Activity!P286</f>
        <v>0</v>
      </c>
      <c r="M277" s="6" t="e">
        <f>Activity!#REF!</f>
        <v>#REF!</v>
      </c>
      <c r="N277" t="e">
        <f>Activity!#REF!</f>
        <v>#REF!</v>
      </c>
      <c r="O277" t="e">
        <f>Activity!#REF!</f>
        <v>#REF!</v>
      </c>
      <c r="P277">
        <f>Activity!V286</f>
        <v>0</v>
      </c>
    </row>
    <row r="278" spans="1:16" x14ac:dyDescent="0.25">
      <c r="A278" t="str">
        <f>Activity!B287</f>
        <v/>
      </c>
      <c r="B278">
        <f>Activity!E287</f>
        <v>0</v>
      </c>
      <c r="C278">
        <f>Activity!F287</f>
        <v>0</v>
      </c>
      <c r="D278">
        <f>Activity!G287</f>
        <v>0</v>
      </c>
      <c r="E278">
        <f>Activity!H287</f>
        <v>0</v>
      </c>
      <c r="F278" t="e">
        <f>Activity!#REF!</f>
        <v>#REF!</v>
      </c>
      <c r="G278">
        <f>Activity!J287</f>
        <v>0</v>
      </c>
      <c r="H278">
        <f>Activity!L287</f>
        <v>0</v>
      </c>
      <c r="I278" t="str">
        <f>Activity!M287</f>
        <v/>
      </c>
      <c r="J278" t="str">
        <f>Activity!N287</f>
        <v/>
      </c>
      <c r="K278" t="str">
        <f>Activity!O287</f>
        <v/>
      </c>
      <c r="L278" s="6">
        <f>Activity!P287</f>
        <v>0</v>
      </c>
      <c r="M278" s="6" t="e">
        <f>Activity!#REF!</f>
        <v>#REF!</v>
      </c>
      <c r="N278" t="e">
        <f>Activity!#REF!</f>
        <v>#REF!</v>
      </c>
      <c r="O278" t="e">
        <f>Activity!#REF!</f>
        <v>#REF!</v>
      </c>
      <c r="P278">
        <f>Activity!V287</f>
        <v>0</v>
      </c>
    </row>
    <row r="279" spans="1:16" x14ac:dyDescent="0.25">
      <c r="A279" t="str">
        <f>Activity!B288</f>
        <v/>
      </c>
      <c r="B279">
        <f>Activity!E288</f>
        <v>0</v>
      </c>
      <c r="C279">
        <f>Activity!F288</f>
        <v>0</v>
      </c>
      <c r="D279">
        <f>Activity!G288</f>
        <v>0</v>
      </c>
      <c r="E279">
        <f>Activity!H288</f>
        <v>0</v>
      </c>
      <c r="F279" t="e">
        <f>Activity!#REF!</f>
        <v>#REF!</v>
      </c>
      <c r="G279">
        <f>Activity!J288</f>
        <v>0</v>
      </c>
      <c r="H279">
        <f>Activity!L288</f>
        <v>0</v>
      </c>
      <c r="I279" t="str">
        <f>Activity!M288</f>
        <v/>
      </c>
      <c r="J279" t="str">
        <f>Activity!N288</f>
        <v/>
      </c>
      <c r="K279" t="str">
        <f>Activity!O288</f>
        <v/>
      </c>
      <c r="L279" s="6">
        <f>Activity!P288</f>
        <v>0</v>
      </c>
      <c r="M279" s="6" t="e">
        <f>Activity!#REF!</f>
        <v>#REF!</v>
      </c>
      <c r="N279" t="e">
        <f>Activity!#REF!</f>
        <v>#REF!</v>
      </c>
      <c r="O279" t="e">
        <f>Activity!#REF!</f>
        <v>#REF!</v>
      </c>
      <c r="P279">
        <f>Activity!V288</f>
        <v>0</v>
      </c>
    </row>
    <row r="280" spans="1:16" x14ac:dyDescent="0.25">
      <c r="A280" t="str">
        <f>Activity!B289</f>
        <v/>
      </c>
      <c r="B280">
        <f>Activity!E289</f>
        <v>0</v>
      </c>
      <c r="C280">
        <f>Activity!F289</f>
        <v>0</v>
      </c>
      <c r="D280">
        <f>Activity!G289</f>
        <v>0</v>
      </c>
      <c r="E280">
        <f>Activity!H289</f>
        <v>0</v>
      </c>
      <c r="F280" t="e">
        <f>Activity!#REF!</f>
        <v>#REF!</v>
      </c>
      <c r="G280">
        <f>Activity!J289</f>
        <v>0</v>
      </c>
      <c r="H280">
        <f>Activity!L289</f>
        <v>0</v>
      </c>
      <c r="I280" t="str">
        <f>Activity!M289</f>
        <v/>
      </c>
      <c r="J280" t="str">
        <f>Activity!N289</f>
        <v/>
      </c>
      <c r="K280" t="str">
        <f>Activity!O289</f>
        <v/>
      </c>
      <c r="L280" s="6">
        <f>Activity!P289</f>
        <v>0</v>
      </c>
      <c r="M280" s="6" t="e">
        <f>Activity!#REF!</f>
        <v>#REF!</v>
      </c>
      <c r="N280" t="e">
        <f>Activity!#REF!</f>
        <v>#REF!</v>
      </c>
      <c r="O280" t="e">
        <f>Activity!#REF!</f>
        <v>#REF!</v>
      </c>
      <c r="P280">
        <f>Activity!V289</f>
        <v>0</v>
      </c>
    </row>
    <row r="281" spans="1:16" x14ac:dyDescent="0.25">
      <c r="A281" t="str">
        <f>Activity!B290</f>
        <v/>
      </c>
      <c r="B281">
        <f>Activity!E290</f>
        <v>0</v>
      </c>
      <c r="C281">
        <f>Activity!F290</f>
        <v>0</v>
      </c>
      <c r="D281">
        <f>Activity!G290</f>
        <v>0</v>
      </c>
      <c r="E281">
        <f>Activity!H290</f>
        <v>0</v>
      </c>
      <c r="F281" t="e">
        <f>Activity!#REF!</f>
        <v>#REF!</v>
      </c>
      <c r="G281">
        <f>Activity!J290</f>
        <v>0</v>
      </c>
      <c r="H281">
        <f>Activity!L290</f>
        <v>0</v>
      </c>
      <c r="I281" t="str">
        <f>Activity!M290</f>
        <v/>
      </c>
      <c r="J281" t="str">
        <f>Activity!N290</f>
        <v/>
      </c>
      <c r="K281" t="str">
        <f>Activity!O290</f>
        <v/>
      </c>
      <c r="L281" s="6">
        <f>Activity!P290</f>
        <v>0</v>
      </c>
      <c r="M281" s="6" t="e">
        <f>Activity!#REF!</f>
        <v>#REF!</v>
      </c>
      <c r="N281" t="e">
        <f>Activity!#REF!</f>
        <v>#REF!</v>
      </c>
      <c r="O281" t="e">
        <f>Activity!#REF!</f>
        <v>#REF!</v>
      </c>
      <c r="P281">
        <f>Activity!V290</f>
        <v>0</v>
      </c>
    </row>
    <row r="282" spans="1:16" x14ac:dyDescent="0.25">
      <c r="A282" t="str">
        <f>Activity!B291</f>
        <v/>
      </c>
      <c r="B282">
        <f>Activity!E291</f>
        <v>0</v>
      </c>
      <c r="C282">
        <f>Activity!F291</f>
        <v>0</v>
      </c>
      <c r="D282">
        <f>Activity!G291</f>
        <v>0</v>
      </c>
      <c r="E282">
        <f>Activity!H291</f>
        <v>0</v>
      </c>
      <c r="F282" t="e">
        <f>Activity!#REF!</f>
        <v>#REF!</v>
      </c>
      <c r="G282">
        <f>Activity!J291</f>
        <v>0</v>
      </c>
      <c r="H282">
        <f>Activity!L291</f>
        <v>0</v>
      </c>
      <c r="I282" t="str">
        <f>Activity!M291</f>
        <v/>
      </c>
      <c r="J282" t="str">
        <f>Activity!N291</f>
        <v/>
      </c>
      <c r="K282" t="str">
        <f>Activity!O291</f>
        <v/>
      </c>
      <c r="L282" s="6">
        <f>Activity!P291</f>
        <v>0</v>
      </c>
      <c r="M282" s="6" t="e">
        <f>Activity!#REF!</f>
        <v>#REF!</v>
      </c>
      <c r="N282" t="e">
        <f>Activity!#REF!</f>
        <v>#REF!</v>
      </c>
      <c r="O282" t="e">
        <f>Activity!#REF!</f>
        <v>#REF!</v>
      </c>
      <c r="P282">
        <f>Activity!V291</f>
        <v>0</v>
      </c>
    </row>
    <row r="283" spans="1:16" x14ac:dyDescent="0.25">
      <c r="A283" t="str">
        <f>Activity!B292</f>
        <v/>
      </c>
      <c r="B283">
        <f>Activity!E292</f>
        <v>0</v>
      </c>
      <c r="C283">
        <f>Activity!F292</f>
        <v>0</v>
      </c>
      <c r="D283">
        <f>Activity!G292</f>
        <v>0</v>
      </c>
      <c r="E283">
        <f>Activity!H292</f>
        <v>0</v>
      </c>
      <c r="F283" t="e">
        <f>Activity!#REF!</f>
        <v>#REF!</v>
      </c>
      <c r="G283">
        <f>Activity!J292</f>
        <v>0</v>
      </c>
      <c r="H283">
        <f>Activity!L292</f>
        <v>0</v>
      </c>
      <c r="I283" t="str">
        <f>Activity!M292</f>
        <v/>
      </c>
      <c r="J283" t="str">
        <f>Activity!N292</f>
        <v/>
      </c>
      <c r="K283" t="str">
        <f>Activity!O292</f>
        <v/>
      </c>
      <c r="L283" s="6">
        <f>Activity!P292</f>
        <v>0</v>
      </c>
      <c r="M283" s="6" t="e">
        <f>Activity!#REF!</f>
        <v>#REF!</v>
      </c>
      <c r="N283" t="e">
        <f>Activity!#REF!</f>
        <v>#REF!</v>
      </c>
      <c r="O283" t="e">
        <f>Activity!#REF!</f>
        <v>#REF!</v>
      </c>
      <c r="P283">
        <f>Activity!V292</f>
        <v>0</v>
      </c>
    </row>
    <row r="284" spans="1:16" x14ac:dyDescent="0.25">
      <c r="A284" t="str">
        <f>Activity!B293</f>
        <v/>
      </c>
      <c r="B284">
        <f>Activity!E293</f>
        <v>0</v>
      </c>
      <c r="C284">
        <f>Activity!F293</f>
        <v>0</v>
      </c>
      <c r="D284">
        <f>Activity!G293</f>
        <v>0</v>
      </c>
      <c r="E284">
        <f>Activity!H293</f>
        <v>0</v>
      </c>
      <c r="F284" t="e">
        <f>Activity!#REF!</f>
        <v>#REF!</v>
      </c>
      <c r="G284">
        <f>Activity!J293</f>
        <v>0</v>
      </c>
      <c r="H284">
        <f>Activity!L293</f>
        <v>0</v>
      </c>
      <c r="I284" t="str">
        <f>Activity!M293</f>
        <v/>
      </c>
      <c r="J284" t="str">
        <f>Activity!N293</f>
        <v/>
      </c>
      <c r="K284" t="str">
        <f>Activity!O293</f>
        <v/>
      </c>
      <c r="L284" s="6">
        <f>Activity!P293</f>
        <v>0</v>
      </c>
      <c r="M284" s="6" t="e">
        <f>Activity!#REF!</f>
        <v>#REF!</v>
      </c>
      <c r="N284" t="e">
        <f>Activity!#REF!</f>
        <v>#REF!</v>
      </c>
      <c r="O284" t="e">
        <f>Activity!#REF!</f>
        <v>#REF!</v>
      </c>
      <c r="P284">
        <f>Activity!V293</f>
        <v>0</v>
      </c>
    </row>
    <row r="285" spans="1:16" x14ac:dyDescent="0.25">
      <c r="A285" t="str">
        <f>Activity!B294</f>
        <v/>
      </c>
      <c r="B285">
        <f>Activity!E294</f>
        <v>0</v>
      </c>
      <c r="C285">
        <f>Activity!F294</f>
        <v>0</v>
      </c>
      <c r="D285">
        <f>Activity!G294</f>
        <v>0</v>
      </c>
      <c r="E285">
        <f>Activity!H294</f>
        <v>0</v>
      </c>
      <c r="F285" t="e">
        <f>Activity!#REF!</f>
        <v>#REF!</v>
      </c>
      <c r="G285">
        <f>Activity!J294</f>
        <v>0</v>
      </c>
      <c r="H285">
        <f>Activity!L294</f>
        <v>0</v>
      </c>
      <c r="I285" t="str">
        <f>Activity!M294</f>
        <v/>
      </c>
      <c r="J285" t="str">
        <f>Activity!N294</f>
        <v/>
      </c>
      <c r="K285" t="str">
        <f>Activity!O294</f>
        <v/>
      </c>
      <c r="L285" s="6">
        <f>Activity!P294</f>
        <v>0</v>
      </c>
      <c r="M285" s="6" t="e">
        <f>Activity!#REF!</f>
        <v>#REF!</v>
      </c>
      <c r="N285" t="e">
        <f>Activity!#REF!</f>
        <v>#REF!</v>
      </c>
      <c r="O285" t="e">
        <f>Activity!#REF!</f>
        <v>#REF!</v>
      </c>
      <c r="P285">
        <f>Activity!V294</f>
        <v>0</v>
      </c>
    </row>
    <row r="286" spans="1:16" x14ac:dyDescent="0.25">
      <c r="A286" t="str">
        <f>Activity!B295</f>
        <v/>
      </c>
      <c r="B286">
        <f>Activity!E295</f>
        <v>0</v>
      </c>
      <c r="C286">
        <f>Activity!F295</f>
        <v>0</v>
      </c>
      <c r="D286">
        <f>Activity!G295</f>
        <v>0</v>
      </c>
      <c r="E286">
        <f>Activity!H295</f>
        <v>0</v>
      </c>
      <c r="F286" t="e">
        <f>Activity!#REF!</f>
        <v>#REF!</v>
      </c>
      <c r="G286">
        <f>Activity!J295</f>
        <v>0</v>
      </c>
      <c r="H286">
        <f>Activity!L295</f>
        <v>0</v>
      </c>
      <c r="I286" t="str">
        <f>Activity!M295</f>
        <v/>
      </c>
      <c r="J286" t="str">
        <f>Activity!N295</f>
        <v/>
      </c>
      <c r="K286" t="str">
        <f>Activity!O295</f>
        <v/>
      </c>
      <c r="L286" s="6">
        <f>Activity!P295</f>
        <v>0</v>
      </c>
      <c r="M286" s="6" t="e">
        <f>Activity!#REF!</f>
        <v>#REF!</v>
      </c>
      <c r="N286" t="e">
        <f>Activity!#REF!</f>
        <v>#REF!</v>
      </c>
      <c r="O286" t="e">
        <f>Activity!#REF!</f>
        <v>#REF!</v>
      </c>
      <c r="P286">
        <f>Activity!V295</f>
        <v>0</v>
      </c>
    </row>
    <row r="287" spans="1:16" x14ac:dyDescent="0.25">
      <c r="A287" t="str">
        <f>Activity!B296</f>
        <v/>
      </c>
      <c r="B287">
        <f>Activity!E296</f>
        <v>0</v>
      </c>
      <c r="C287">
        <f>Activity!F296</f>
        <v>0</v>
      </c>
      <c r="D287">
        <f>Activity!G296</f>
        <v>0</v>
      </c>
      <c r="E287">
        <f>Activity!H296</f>
        <v>0</v>
      </c>
      <c r="F287" t="e">
        <f>Activity!#REF!</f>
        <v>#REF!</v>
      </c>
      <c r="G287">
        <f>Activity!J296</f>
        <v>0</v>
      </c>
      <c r="H287">
        <f>Activity!L296</f>
        <v>0</v>
      </c>
      <c r="I287" t="str">
        <f>Activity!M296</f>
        <v/>
      </c>
      <c r="J287" t="str">
        <f>Activity!N296</f>
        <v/>
      </c>
      <c r="K287" t="str">
        <f>Activity!O296</f>
        <v/>
      </c>
      <c r="L287" s="6">
        <f>Activity!P296</f>
        <v>0</v>
      </c>
      <c r="M287" s="6" t="e">
        <f>Activity!#REF!</f>
        <v>#REF!</v>
      </c>
      <c r="N287" t="e">
        <f>Activity!#REF!</f>
        <v>#REF!</v>
      </c>
      <c r="O287" t="e">
        <f>Activity!#REF!</f>
        <v>#REF!</v>
      </c>
      <c r="P287">
        <f>Activity!V296</f>
        <v>0</v>
      </c>
    </row>
    <row r="288" spans="1:16" x14ac:dyDescent="0.25">
      <c r="A288" t="str">
        <f>Activity!B297</f>
        <v/>
      </c>
      <c r="B288">
        <f>Activity!E297</f>
        <v>0</v>
      </c>
      <c r="C288">
        <f>Activity!F297</f>
        <v>0</v>
      </c>
      <c r="D288">
        <f>Activity!G297</f>
        <v>0</v>
      </c>
      <c r="E288">
        <f>Activity!H297</f>
        <v>0</v>
      </c>
      <c r="F288" t="e">
        <f>Activity!#REF!</f>
        <v>#REF!</v>
      </c>
      <c r="G288">
        <f>Activity!J297</f>
        <v>0</v>
      </c>
      <c r="H288">
        <f>Activity!L297</f>
        <v>0</v>
      </c>
      <c r="I288" t="str">
        <f>Activity!M297</f>
        <v/>
      </c>
      <c r="J288" t="str">
        <f>Activity!N297</f>
        <v/>
      </c>
      <c r="K288" t="str">
        <f>Activity!O297</f>
        <v/>
      </c>
      <c r="L288" s="6">
        <f>Activity!P297</f>
        <v>0</v>
      </c>
      <c r="M288" s="6" t="e">
        <f>Activity!#REF!</f>
        <v>#REF!</v>
      </c>
      <c r="N288" t="e">
        <f>Activity!#REF!</f>
        <v>#REF!</v>
      </c>
      <c r="O288" t="e">
        <f>Activity!#REF!</f>
        <v>#REF!</v>
      </c>
      <c r="P288">
        <f>Activity!V297</f>
        <v>0</v>
      </c>
    </row>
    <row r="289" spans="1:16" x14ac:dyDescent="0.25">
      <c r="A289" t="str">
        <f>Activity!B298</f>
        <v/>
      </c>
      <c r="B289">
        <f>Activity!E298</f>
        <v>0</v>
      </c>
      <c r="C289">
        <f>Activity!F298</f>
        <v>0</v>
      </c>
      <c r="D289">
        <f>Activity!G298</f>
        <v>0</v>
      </c>
      <c r="E289">
        <f>Activity!H298</f>
        <v>0</v>
      </c>
      <c r="F289" t="e">
        <f>Activity!#REF!</f>
        <v>#REF!</v>
      </c>
      <c r="G289">
        <f>Activity!J298</f>
        <v>0</v>
      </c>
      <c r="H289">
        <f>Activity!L298</f>
        <v>0</v>
      </c>
      <c r="I289" t="str">
        <f>Activity!M298</f>
        <v/>
      </c>
      <c r="J289" t="str">
        <f>Activity!N298</f>
        <v/>
      </c>
      <c r="K289" t="str">
        <f>Activity!O298</f>
        <v/>
      </c>
      <c r="L289" s="6">
        <f>Activity!P298</f>
        <v>0</v>
      </c>
      <c r="M289" s="6" t="e">
        <f>Activity!#REF!</f>
        <v>#REF!</v>
      </c>
      <c r="N289" t="e">
        <f>Activity!#REF!</f>
        <v>#REF!</v>
      </c>
      <c r="O289" t="e">
        <f>Activity!#REF!</f>
        <v>#REF!</v>
      </c>
      <c r="P289">
        <f>Activity!V298</f>
        <v>0</v>
      </c>
    </row>
    <row r="290" spans="1:16" x14ac:dyDescent="0.25">
      <c r="A290" t="str">
        <f>Activity!B299</f>
        <v/>
      </c>
      <c r="B290">
        <f>Activity!E299</f>
        <v>0</v>
      </c>
      <c r="C290">
        <f>Activity!F299</f>
        <v>0</v>
      </c>
      <c r="D290">
        <f>Activity!G299</f>
        <v>0</v>
      </c>
      <c r="E290">
        <f>Activity!H299</f>
        <v>0</v>
      </c>
      <c r="F290" t="e">
        <f>Activity!#REF!</f>
        <v>#REF!</v>
      </c>
      <c r="G290">
        <f>Activity!J299</f>
        <v>0</v>
      </c>
      <c r="H290">
        <f>Activity!L299</f>
        <v>0</v>
      </c>
      <c r="I290" t="str">
        <f>Activity!M299</f>
        <v/>
      </c>
      <c r="J290" t="str">
        <f>Activity!N299</f>
        <v/>
      </c>
      <c r="K290" t="str">
        <f>Activity!O299</f>
        <v/>
      </c>
      <c r="L290" s="6">
        <f>Activity!P299</f>
        <v>0</v>
      </c>
      <c r="M290" s="6" t="e">
        <f>Activity!#REF!</f>
        <v>#REF!</v>
      </c>
      <c r="N290" t="e">
        <f>Activity!#REF!</f>
        <v>#REF!</v>
      </c>
      <c r="O290" t="e">
        <f>Activity!#REF!</f>
        <v>#REF!</v>
      </c>
      <c r="P290">
        <f>Activity!V299</f>
        <v>0</v>
      </c>
    </row>
    <row r="291" spans="1:16" x14ac:dyDescent="0.25">
      <c r="A291" t="str">
        <f>Activity!B300</f>
        <v/>
      </c>
      <c r="B291">
        <f>Activity!E300</f>
        <v>0</v>
      </c>
      <c r="C291">
        <f>Activity!F300</f>
        <v>0</v>
      </c>
      <c r="D291">
        <f>Activity!G300</f>
        <v>0</v>
      </c>
      <c r="E291">
        <f>Activity!H300</f>
        <v>0</v>
      </c>
      <c r="F291" t="e">
        <f>Activity!#REF!</f>
        <v>#REF!</v>
      </c>
      <c r="G291">
        <f>Activity!J300</f>
        <v>0</v>
      </c>
      <c r="H291">
        <f>Activity!L300</f>
        <v>0</v>
      </c>
      <c r="I291" t="str">
        <f>Activity!M300</f>
        <v/>
      </c>
      <c r="J291" t="str">
        <f>Activity!N300</f>
        <v/>
      </c>
      <c r="K291" t="str">
        <f>Activity!O300</f>
        <v/>
      </c>
      <c r="L291" s="6">
        <f>Activity!P300</f>
        <v>0</v>
      </c>
      <c r="M291" s="6" t="e">
        <f>Activity!#REF!</f>
        <v>#REF!</v>
      </c>
      <c r="N291" t="e">
        <f>Activity!#REF!</f>
        <v>#REF!</v>
      </c>
      <c r="O291" t="e">
        <f>Activity!#REF!</f>
        <v>#REF!</v>
      </c>
      <c r="P291">
        <f>Activity!V300</f>
        <v>0</v>
      </c>
    </row>
    <row r="292" spans="1:16" x14ac:dyDescent="0.25">
      <c r="A292" t="str">
        <f>Activity!B301</f>
        <v/>
      </c>
      <c r="B292">
        <f>Activity!E301</f>
        <v>0</v>
      </c>
      <c r="C292">
        <f>Activity!F301</f>
        <v>0</v>
      </c>
      <c r="D292">
        <f>Activity!G301</f>
        <v>0</v>
      </c>
      <c r="E292">
        <f>Activity!H301</f>
        <v>0</v>
      </c>
      <c r="F292" t="e">
        <f>Activity!#REF!</f>
        <v>#REF!</v>
      </c>
      <c r="G292">
        <f>Activity!J301</f>
        <v>0</v>
      </c>
      <c r="H292">
        <f>Activity!L301</f>
        <v>0</v>
      </c>
      <c r="I292" t="str">
        <f>Activity!M301</f>
        <v/>
      </c>
      <c r="J292" t="str">
        <f>Activity!N301</f>
        <v/>
      </c>
      <c r="K292" t="str">
        <f>Activity!O301</f>
        <v/>
      </c>
      <c r="L292" s="6">
        <f>Activity!P301</f>
        <v>0</v>
      </c>
      <c r="M292" s="6" t="e">
        <f>Activity!#REF!</f>
        <v>#REF!</v>
      </c>
      <c r="N292" t="e">
        <f>Activity!#REF!</f>
        <v>#REF!</v>
      </c>
      <c r="O292" t="e">
        <f>Activity!#REF!</f>
        <v>#REF!</v>
      </c>
      <c r="P292">
        <f>Activity!V301</f>
        <v>0</v>
      </c>
    </row>
    <row r="293" spans="1:16" x14ac:dyDescent="0.25">
      <c r="A293" t="str">
        <f>Activity!B302</f>
        <v/>
      </c>
      <c r="B293">
        <f>Activity!E302</f>
        <v>0</v>
      </c>
      <c r="C293">
        <f>Activity!F302</f>
        <v>0</v>
      </c>
      <c r="D293">
        <f>Activity!G302</f>
        <v>0</v>
      </c>
      <c r="E293">
        <f>Activity!H302</f>
        <v>0</v>
      </c>
      <c r="F293" t="e">
        <f>Activity!#REF!</f>
        <v>#REF!</v>
      </c>
      <c r="G293">
        <f>Activity!J302</f>
        <v>0</v>
      </c>
      <c r="H293">
        <f>Activity!L302</f>
        <v>0</v>
      </c>
      <c r="I293" t="str">
        <f>Activity!M302</f>
        <v/>
      </c>
      <c r="J293" t="str">
        <f>Activity!N302</f>
        <v/>
      </c>
      <c r="K293" t="str">
        <f>Activity!O302</f>
        <v/>
      </c>
      <c r="L293" s="6">
        <f>Activity!P302</f>
        <v>0</v>
      </c>
      <c r="M293" s="6" t="e">
        <f>Activity!#REF!</f>
        <v>#REF!</v>
      </c>
      <c r="N293" t="e">
        <f>Activity!#REF!</f>
        <v>#REF!</v>
      </c>
      <c r="O293" t="e">
        <f>Activity!#REF!</f>
        <v>#REF!</v>
      </c>
      <c r="P293">
        <f>Activity!V302</f>
        <v>0</v>
      </c>
    </row>
    <row r="294" spans="1:16" x14ac:dyDescent="0.25">
      <c r="A294" t="str">
        <f>Activity!B303</f>
        <v/>
      </c>
      <c r="B294">
        <f>Activity!E303</f>
        <v>0</v>
      </c>
      <c r="C294">
        <f>Activity!F303</f>
        <v>0</v>
      </c>
      <c r="D294">
        <f>Activity!G303</f>
        <v>0</v>
      </c>
      <c r="E294">
        <f>Activity!H303</f>
        <v>0</v>
      </c>
      <c r="F294" t="e">
        <f>Activity!#REF!</f>
        <v>#REF!</v>
      </c>
      <c r="G294">
        <f>Activity!J303</f>
        <v>0</v>
      </c>
      <c r="H294">
        <f>Activity!L303</f>
        <v>0</v>
      </c>
      <c r="I294" t="str">
        <f>Activity!M303</f>
        <v/>
      </c>
      <c r="J294" t="str">
        <f>Activity!N303</f>
        <v/>
      </c>
      <c r="K294" t="str">
        <f>Activity!O303</f>
        <v/>
      </c>
      <c r="L294" s="6">
        <f>Activity!P303</f>
        <v>0</v>
      </c>
      <c r="M294" s="6" t="e">
        <f>Activity!#REF!</f>
        <v>#REF!</v>
      </c>
      <c r="N294" t="e">
        <f>Activity!#REF!</f>
        <v>#REF!</v>
      </c>
      <c r="O294" t="e">
        <f>Activity!#REF!</f>
        <v>#REF!</v>
      </c>
      <c r="P294">
        <f>Activity!V303</f>
        <v>0</v>
      </c>
    </row>
    <row r="295" spans="1:16" x14ac:dyDescent="0.25">
      <c r="A295" t="str">
        <f>Activity!B304</f>
        <v/>
      </c>
      <c r="B295">
        <f>Activity!E304</f>
        <v>0</v>
      </c>
      <c r="C295">
        <f>Activity!F304</f>
        <v>0</v>
      </c>
      <c r="D295">
        <f>Activity!G304</f>
        <v>0</v>
      </c>
      <c r="E295">
        <f>Activity!H304</f>
        <v>0</v>
      </c>
      <c r="F295" t="e">
        <f>Activity!#REF!</f>
        <v>#REF!</v>
      </c>
      <c r="G295">
        <f>Activity!J304</f>
        <v>0</v>
      </c>
      <c r="H295">
        <f>Activity!L304</f>
        <v>0</v>
      </c>
      <c r="I295" t="str">
        <f>Activity!M304</f>
        <v/>
      </c>
      <c r="J295" t="str">
        <f>Activity!N304</f>
        <v/>
      </c>
      <c r="K295" t="str">
        <f>Activity!O304</f>
        <v/>
      </c>
      <c r="L295" s="6">
        <f>Activity!P304</f>
        <v>0</v>
      </c>
      <c r="M295" s="6" t="e">
        <f>Activity!#REF!</f>
        <v>#REF!</v>
      </c>
      <c r="N295" t="e">
        <f>Activity!#REF!</f>
        <v>#REF!</v>
      </c>
      <c r="O295" t="e">
        <f>Activity!#REF!</f>
        <v>#REF!</v>
      </c>
      <c r="P295">
        <f>Activity!V304</f>
        <v>0</v>
      </c>
    </row>
    <row r="296" spans="1:16" x14ac:dyDescent="0.25">
      <c r="A296" t="str">
        <f>Activity!B305</f>
        <v/>
      </c>
      <c r="B296">
        <f>Activity!E305</f>
        <v>0</v>
      </c>
      <c r="C296">
        <f>Activity!F305</f>
        <v>0</v>
      </c>
      <c r="D296">
        <f>Activity!G305</f>
        <v>0</v>
      </c>
      <c r="E296">
        <f>Activity!H305</f>
        <v>0</v>
      </c>
      <c r="F296" t="e">
        <f>Activity!#REF!</f>
        <v>#REF!</v>
      </c>
      <c r="G296">
        <f>Activity!J305</f>
        <v>0</v>
      </c>
      <c r="H296">
        <f>Activity!L305</f>
        <v>0</v>
      </c>
      <c r="I296" t="str">
        <f>Activity!M305</f>
        <v/>
      </c>
      <c r="J296" t="str">
        <f>Activity!N305</f>
        <v/>
      </c>
      <c r="K296" t="str">
        <f>Activity!O305</f>
        <v/>
      </c>
      <c r="L296" s="6">
        <f>Activity!P305</f>
        <v>0</v>
      </c>
      <c r="M296" s="6" t="e">
        <f>Activity!#REF!</f>
        <v>#REF!</v>
      </c>
      <c r="N296" t="e">
        <f>Activity!#REF!</f>
        <v>#REF!</v>
      </c>
      <c r="O296" t="e">
        <f>Activity!#REF!</f>
        <v>#REF!</v>
      </c>
      <c r="P296">
        <f>Activity!V305</f>
        <v>0</v>
      </c>
    </row>
    <row r="297" spans="1:16" x14ac:dyDescent="0.25">
      <c r="A297" t="str">
        <f>Activity!B306</f>
        <v/>
      </c>
      <c r="B297">
        <f>Activity!E306</f>
        <v>0</v>
      </c>
      <c r="C297">
        <f>Activity!F306</f>
        <v>0</v>
      </c>
      <c r="D297">
        <f>Activity!G306</f>
        <v>0</v>
      </c>
      <c r="E297">
        <f>Activity!H306</f>
        <v>0</v>
      </c>
      <c r="F297" t="e">
        <f>Activity!#REF!</f>
        <v>#REF!</v>
      </c>
      <c r="G297">
        <f>Activity!J306</f>
        <v>0</v>
      </c>
      <c r="H297">
        <f>Activity!L306</f>
        <v>0</v>
      </c>
      <c r="I297" t="str">
        <f>Activity!M306</f>
        <v/>
      </c>
      <c r="J297" t="str">
        <f>Activity!N306</f>
        <v/>
      </c>
      <c r="K297" t="str">
        <f>Activity!O306</f>
        <v/>
      </c>
      <c r="L297" s="6">
        <f>Activity!P306</f>
        <v>0</v>
      </c>
      <c r="M297" s="6" t="e">
        <f>Activity!#REF!</f>
        <v>#REF!</v>
      </c>
      <c r="N297" t="e">
        <f>Activity!#REF!</f>
        <v>#REF!</v>
      </c>
      <c r="O297" t="e">
        <f>Activity!#REF!</f>
        <v>#REF!</v>
      </c>
      <c r="P297">
        <f>Activity!V306</f>
        <v>0</v>
      </c>
    </row>
    <row r="298" spans="1:16" x14ac:dyDescent="0.25">
      <c r="A298" t="str">
        <f>Activity!B307</f>
        <v/>
      </c>
      <c r="B298">
        <f>Activity!E307</f>
        <v>0</v>
      </c>
      <c r="C298">
        <f>Activity!F307</f>
        <v>0</v>
      </c>
      <c r="D298">
        <f>Activity!G307</f>
        <v>0</v>
      </c>
      <c r="E298">
        <f>Activity!H307</f>
        <v>0</v>
      </c>
      <c r="F298" t="e">
        <f>Activity!#REF!</f>
        <v>#REF!</v>
      </c>
      <c r="G298">
        <f>Activity!J307</f>
        <v>0</v>
      </c>
      <c r="H298">
        <f>Activity!L307</f>
        <v>0</v>
      </c>
      <c r="I298" t="str">
        <f>Activity!M307</f>
        <v/>
      </c>
      <c r="J298" t="str">
        <f>Activity!N307</f>
        <v/>
      </c>
      <c r="K298" t="str">
        <f>Activity!O307</f>
        <v/>
      </c>
      <c r="L298" s="6">
        <f>Activity!P307</f>
        <v>0</v>
      </c>
      <c r="M298" s="6" t="e">
        <f>Activity!#REF!</f>
        <v>#REF!</v>
      </c>
      <c r="N298" t="e">
        <f>Activity!#REF!</f>
        <v>#REF!</v>
      </c>
      <c r="O298" t="e">
        <f>Activity!#REF!</f>
        <v>#REF!</v>
      </c>
      <c r="P298">
        <f>Activity!V307</f>
        <v>0</v>
      </c>
    </row>
    <row r="299" spans="1:16" x14ac:dyDescent="0.25">
      <c r="A299" t="str">
        <f>Activity!B308</f>
        <v/>
      </c>
      <c r="B299">
        <f>Activity!E308</f>
        <v>0</v>
      </c>
      <c r="C299">
        <f>Activity!F308</f>
        <v>0</v>
      </c>
      <c r="D299">
        <f>Activity!G308</f>
        <v>0</v>
      </c>
      <c r="E299">
        <f>Activity!H308</f>
        <v>0</v>
      </c>
      <c r="F299" t="e">
        <f>Activity!#REF!</f>
        <v>#REF!</v>
      </c>
      <c r="G299">
        <f>Activity!J308</f>
        <v>0</v>
      </c>
      <c r="H299">
        <f>Activity!L308</f>
        <v>0</v>
      </c>
      <c r="I299" t="str">
        <f>Activity!M308</f>
        <v/>
      </c>
      <c r="J299" t="str">
        <f>Activity!N308</f>
        <v/>
      </c>
      <c r="K299" t="str">
        <f>Activity!O308</f>
        <v/>
      </c>
      <c r="L299" s="6">
        <f>Activity!P308</f>
        <v>0</v>
      </c>
      <c r="M299" s="6" t="e">
        <f>Activity!#REF!</f>
        <v>#REF!</v>
      </c>
      <c r="N299" t="e">
        <f>Activity!#REF!</f>
        <v>#REF!</v>
      </c>
      <c r="O299" t="e">
        <f>Activity!#REF!</f>
        <v>#REF!</v>
      </c>
      <c r="P299">
        <f>Activity!V308</f>
        <v>0</v>
      </c>
    </row>
    <row r="300" spans="1:16" x14ac:dyDescent="0.25">
      <c r="A300" t="str">
        <f>Activity!B309</f>
        <v/>
      </c>
      <c r="B300">
        <f>Activity!E309</f>
        <v>0</v>
      </c>
      <c r="C300">
        <f>Activity!F309</f>
        <v>0</v>
      </c>
      <c r="D300">
        <f>Activity!G309</f>
        <v>0</v>
      </c>
      <c r="E300">
        <f>Activity!H309</f>
        <v>0</v>
      </c>
      <c r="F300" t="e">
        <f>Activity!#REF!</f>
        <v>#REF!</v>
      </c>
      <c r="G300">
        <f>Activity!J309</f>
        <v>0</v>
      </c>
      <c r="H300">
        <f>Activity!L309</f>
        <v>0</v>
      </c>
      <c r="I300" t="str">
        <f>Activity!M309</f>
        <v/>
      </c>
      <c r="J300" t="str">
        <f>Activity!N309</f>
        <v/>
      </c>
      <c r="K300" t="str">
        <f>Activity!O309</f>
        <v/>
      </c>
      <c r="L300" s="6">
        <f>Activity!P309</f>
        <v>0</v>
      </c>
      <c r="M300" s="6" t="e">
        <f>Activity!#REF!</f>
        <v>#REF!</v>
      </c>
      <c r="N300" t="e">
        <f>Activity!#REF!</f>
        <v>#REF!</v>
      </c>
      <c r="O300" t="e">
        <f>Activity!#REF!</f>
        <v>#REF!</v>
      </c>
      <c r="P300">
        <f>Activity!V309</f>
        <v>0</v>
      </c>
    </row>
    <row r="301" spans="1:16" x14ac:dyDescent="0.25">
      <c r="A301" t="str">
        <f>Activity!B310</f>
        <v/>
      </c>
      <c r="B301">
        <f>Activity!E310</f>
        <v>0</v>
      </c>
      <c r="C301">
        <f>Activity!F310</f>
        <v>0</v>
      </c>
      <c r="D301">
        <f>Activity!G310</f>
        <v>0</v>
      </c>
      <c r="E301">
        <f>Activity!H310</f>
        <v>0</v>
      </c>
      <c r="F301" t="e">
        <f>Activity!#REF!</f>
        <v>#REF!</v>
      </c>
      <c r="G301">
        <f>Activity!J310</f>
        <v>0</v>
      </c>
      <c r="H301">
        <f>Activity!L310</f>
        <v>0</v>
      </c>
      <c r="I301" t="str">
        <f>Activity!M310</f>
        <v/>
      </c>
      <c r="J301" t="str">
        <f>Activity!N310</f>
        <v/>
      </c>
      <c r="K301" t="str">
        <f>Activity!O310</f>
        <v/>
      </c>
      <c r="L301" s="6">
        <f>Activity!P310</f>
        <v>0</v>
      </c>
      <c r="M301" s="6" t="e">
        <f>Activity!#REF!</f>
        <v>#REF!</v>
      </c>
      <c r="N301" t="e">
        <f>Activity!#REF!</f>
        <v>#REF!</v>
      </c>
      <c r="O301" t="e">
        <f>Activity!#REF!</f>
        <v>#REF!</v>
      </c>
      <c r="P301">
        <f>Activity!V310</f>
        <v>0</v>
      </c>
    </row>
    <row r="302" spans="1:16" x14ac:dyDescent="0.25">
      <c r="A302" t="str">
        <f>Activity!B311</f>
        <v/>
      </c>
      <c r="B302">
        <f>Activity!E311</f>
        <v>0</v>
      </c>
      <c r="C302">
        <f>Activity!F311</f>
        <v>0</v>
      </c>
      <c r="D302">
        <f>Activity!G311</f>
        <v>0</v>
      </c>
      <c r="E302">
        <f>Activity!H311</f>
        <v>0</v>
      </c>
      <c r="F302" t="e">
        <f>Activity!#REF!</f>
        <v>#REF!</v>
      </c>
      <c r="G302">
        <f>Activity!J311</f>
        <v>0</v>
      </c>
      <c r="H302">
        <f>Activity!L311</f>
        <v>0</v>
      </c>
      <c r="I302" t="str">
        <f>Activity!M311</f>
        <v/>
      </c>
      <c r="J302" t="str">
        <f>Activity!N311</f>
        <v/>
      </c>
      <c r="K302" t="str">
        <f>Activity!O311</f>
        <v/>
      </c>
      <c r="L302" s="6">
        <f>Activity!P311</f>
        <v>0</v>
      </c>
      <c r="M302" s="6" t="e">
        <f>Activity!#REF!</f>
        <v>#REF!</v>
      </c>
      <c r="N302" t="e">
        <f>Activity!#REF!</f>
        <v>#REF!</v>
      </c>
      <c r="O302" t="e">
        <f>Activity!#REF!</f>
        <v>#REF!</v>
      </c>
      <c r="P302">
        <f>Activity!V311</f>
        <v>0</v>
      </c>
    </row>
    <row r="303" spans="1:16" x14ac:dyDescent="0.25">
      <c r="A303" t="str">
        <f>Activity!B312</f>
        <v/>
      </c>
      <c r="B303">
        <f>Activity!E312</f>
        <v>0</v>
      </c>
      <c r="C303">
        <f>Activity!F312</f>
        <v>0</v>
      </c>
      <c r="D303">
        <f>Activity!G312</f>
        <v>0</v>
      </c>
      <c r="E303">
        <f>Activity!H312</f>
        <v>0</v>
      </c>
      <c r="F303" t="e">
        <f>Activity!#REF!</f>
        <v>#REF!</v>
      </c>
      <c r="G303">
        <f>Activity!J312</f>
        <v>0</v>
      </c>
      <c r="H303">
        <f>Activity!L312</f>
        <v>0</v>
      </c>
      <c r="I303" t="str">
        <f>Activity!M312</f>
        <v/>
      </c>
      <c r="J303" t="str">
        <f>Activity!N312</f>
        <v/>
      </c>
      <c r="K303" t="str">
        <f>Activity!O312</f>
        <v/>
      </c>
      <c r="L303" s="6">
        <f>Activity!P312</f>
        <v>0</v>
      </c>
      <c r="M303" s="6" t="e">
        <f>Activity!#REF!</f>
        <v>#REF!</v>
      </c>
      <c r="N303" t="e">
        <f>Activity!#REF!</f>
        <v>#REF!</v>
      </c>
      <c r="O303" t="e">
        <f>Activity!#REF!</f>
        <v>#REF!</v>
      </c>
      <c r="P303">
        <f>Activity!V312</f>
        <v>0</v>
      </c>
    </row>
    <row r="304" spans="1:16" x14ac:dyDescent="0.25">
      <c r="A304" t="str">
        <f>Activity!B313</f>
        <v/>
      </c>
      <c r="B304">
        <f>Activity!E313</f>
        <v>0</v>
      </c>
      <c r="C304">
        <f>Activity!F313</f>
        <v>0</v>
      </c>
      <c r="D304">
        <f>Activity!G313</f>
        <v>0</v>
      </c>
      <c r="E304">
        <f>Activity!H313</f>
        <v>0</v>
      </c>
      <c r="F304" t="e">
        <f>Activity!#REF!</f>
        <v>#REF!</v>
      </c>
      <c r="G304">
        <f>Activity!J313</f>
        <v>0</v>
      </c>
      <c r="H304">
        <f>Activity!L313</f>
        <v>0</v>
      </c>
      <c r="I304" t="str">
        <f>Activity!M313</f>
        <v/>
      </c>
      <c r="J304" t="str">
        <f>Activity!N313</f>
        <v/>
      </c>
      <c r="K304" t="str">
        <f>Activity!O313</f>
        <v/>
      </c>
      <c r="L304" s="6">
        <f>Activity!P313</f>
        <v>0</v>
      </c>
      <c r="M304" s="6" t="e">
        <f>Activity!#REF!</f>
        <v>#REF!</v>
      </c>
      <c r="N304" t="e">
        <f>Activity!#REF!</f>
        <v>#REF!</v>
      </c>
      <c r="O304" t="e">
        <f>Activity!#REF!</f>
        <v>#REF!</v>
      </c>
      <c r="P304">
        <f>Activity!V313</f>
        <v>0</v>
      </c>
    </row>
    <row r="305" spans="1:16" x14ac:dyDescent="0.25">
      <c r="A305" t="str">
        <f>Activity!B314</f>
        <v/>
      </c>
      <c r="B305">
        <f>Activity!E314</f>
        <v>0</v>
      </c>
      <c r="C305">
        <f>Activity!F314</f>
        <v>0</v>
      </c>
      <c r="D305">
        <f>Activity!G314</f>
        <v>0</v>
      </c>
      <c r="E305">
        <f>Activity!H314</f>
        <v>0</v>
      </c>
      <c r="F305" t="e">
        <f>Activity!#REF!</f>
        <v>#REF!</v>
      </c>
      <c r="G305">
        <f>Activity!J314</f>
        <v>0</v>
      </c>
      <c r="H305">
        <f>Activity!L314</f>
        <v>0</v>
      </c>
      <c r="I305" t="str">
        <f>Activity!M314</f>
        <v/>
      </c>
      <c r="J305" t="str">
        <f>Activity!N314</f>
        <v/>
      </c>
      <c r="K305" t="str">
        <f>Activity!O314</f>
        <v/>
      </c>
      <c r="L305" s="6">
        <f>Activity!P314</f>
        <v>0</v>
      </c>
      <c r="M305" s="6" t="e">
        <f>Activity!#REF!</f>
        <v>#REF!</v>
      </c>
      <c r="N305" t="e">
        <f>Activity!#REF!</f>
        <v>#REF!</v>
      </c>
      <c r="O305" t="e">
        <f>Activity!#REF!</f>
        <v>#REF!</v>
      </c>
      <c r="P305">
        <f>Activity!V314</f>
        <v>0</v>
      </c>
    </row>
    <row r="306" spans="1:16" x14ac:dyDescent="0.25">
      <c r="A306" t="str">
        <f>Activity!B315</f>
        <v/>
      </c>
      <c r="B306">
        <f>Activity!E315</f>
        <v>0</v>
      </c>
      <c r="C306">
        <f>Activity!F315</f>
        <v>0</v>
      </c>
      <c r="D306">
        <f>Activity!G315</f>
        <v>0</v>
      </c>
      <c r="E306">
        <f>Activity!H315</f>
        <v>0</v>
      </c>
      <c r="F306" t="e">
        <f>Activity!#REF!</f>
        <v>#REF!</v>
      </c>
      <c r="G306">
        <f>Activity!J315</f>
        <v>0</v>
      </c>
      <c r="H306">
        <f>Activity!L315</f>
        <v>0</v>
      </c>
      <c r="I306" t="str">
        <f>Activity!M315</f>
        <v/>
      </c>
      <c r="J306" t="str">
        <f>Activity!N315</f>
        <v/>
      </c>
      <c r="K306" t="str">
        <f>Activity!O315</f>
        <v/>
      </c>
      <c r="L306" s="6">
        <f>Activity!P315</f>
        <v>0</v>
      </c>
      <c r="M306" s="6" t="e">
        <f>Activity!#REF!</f>
        <v>#REF!</v>
      </c>
      <c r="N306" t="e">
        <f>Activity!#REF!</f>
        <v>#REF!</v>
      </c>
      <c r="O306" t="e">
        <f>Activity!#REF!</f>
        <v>#REF!</v>
      </c>
      <c r="P306">
        <f>Activity!V315</f>
        <v>0</v>
      </c>
    </row>
    <row r="307" spans="1:16" x14ac:dyDescent="0.25">
      <c r="A307" t="str">
        <f>Activity!B316</f>
        <v/>
      </c>
      <c r="B307">
        <f>Activity!E316</f>
        <v>0</v>
      </c>
      <c r="C307">
        <f>Activity!F316</f>
        <v>0</v>
      </c>
      <c r="D307">
        <f>Activity!G316</f>
        <v>0</v>
      </c>
      <c r="E307">
        <f>Activity!H316</f>
        <v>0</v>
      </c>
      <c r="F307" t="e">
        <f>Activity!#REF!</f>
        <v>#REF!</v>
      </c>
      <c r="G307">
        <f>Activity!J316</f>
        <v>0</v>
      </c>
      <c r="H307">
        <f>Activity!L316</f>
        <v>0</v>
      </c>
      <c r="I307" t="str">
        <f>Activity!M316</f>
        <v/>
      </c>
      <c r="J307" t="str">
        <f>Activity!N316</f>
        <v/>
      </c>
      <c r="K307" t="str">
        <f>Activity!O316</f>
        <v/>
      </c>
      <c r="L307" s="6">
        <f>Activity!P316</f>
        <v>0</v>
      </c>
      <c r="M307" s="6" t="e">
        <f>Activity!#REF!</f>
        <v>#REF!</v>
      </c>
      <c r="N307" t="e">
        <f>Activity!#REF!</f>
        <v>#REF!</v>
      </c>
      <c r="O307" t="e">
        <f>Activity!#REF!</f>
        <v>#REF!</v>
      </c>
      <c r="P307">
        <f>Activity!V316</f>
        <v>0</v>
      </c>
    </row>
    <row r="308" spans="1:16" x14ac:dyDescent="0.25">
      <c r="A308" t="str">
        <f>Activity!B317</f>
        <v/>
      </c>
      <c r="B308">
        <f>Activity!E317</f>
        <v>0</v>
      </c>
      <c r="C308">
        <f>Activity!F317</f>
        <v>0</v>
      </c>
      <c r="D308">
        <f>Activity!G317</f>
        <v>0</v>
      </c>
      <c r="E308">
        <f>Activity!H317</f>
        <v>0</v>
      </c>
      <c r="F308" t="e">
        <f>Activity!#REF!</f>
        <v>#REF!</v>
      </c>
      <c r="G308">
        <f>Activity!J317</f>
        <v>0</v>
      </c>
      <c r="H308">
        <f>Activity!L317</f>
        <v>0</v>
      </c>
      <c r="I308" t="str">
        <f>Activity!M317</f>
        <v/>
      </c>
      <c r="J308" t="str">
        <f>Activity!N317</f>
        <v/>
      </c>
      <c r="K308" t="str">
        <f>Activity!O317</f>
        <v/>
      </c>
      <c r="L308" s="6">
        <f>Activity!P317</f>
        <v>0</v>
      </c>
      <c r="M308" s="6" t="e">
        <f>Activity!#REF!</f>
        <v>#REF!</v>
      </c>
      <c r="N308" t="e">
        <f>Activity!#REF!</f>
        <v>#REF!</v>
      </c>
      <c r="O308" t="e">
        <f>Activity!#REF!</f>
        <v>#REF!</v>
      </c>
      <c r="P308">
        <f>Activity!V317</f>
        <v>0</v>
      </c>
    </row>
    <row r="309" spans="1:16" x14ac:dyDescent="0.25">
      <c r="A309" t="str">
        <f>Activity!B318</f>
        <v/>
      </c>
      <c r="B309">
        <f>Activity!E318</f>
        <v>0</v>
      </c>
      <c r="C309">
        <f>Activity!F318</f>
        <v>0</v>
      </c>
      <c r="D309">
        <f>Activity!G318</f>
        <v>0</v>
      </c>
      <c r="E309">
        <f>Activity!H318</f>
        <v>0</v>
      </c>
      <c r="F309" t="e">
        <f>Activity!#REF!</f>
        <v>#REF!</v>
      </c>
      <c r="G309">
        <f>Activity!J318</f>
        <v>0</v>
      </c>
      <c r="H309">
        <f>Activity!L318</f>
        <v>0</v>
      </c>
      <c r="I309" t="str">
        <f>Activity!M318</f>
        <v/>
      </c>
      <c r="J309" t="str">
        <f>Activity!N318</f>
        <v/>
      </c>
      <c r="K309" t="str">
        <f>Activity!O318</f>
        <v/>
      </c>
      <c r="L309" s="6">
        <f>Activity!P318</f>
        <v>0</v>
      </c>
      <c r="M309" s="6" t="e">
        <f>Activity!#REF!</f>
        <v>#REF!</v>
      </c>
      <c r="N309" t="e">
        <f>Activity!#REF!</f>
        <v>#REF!</v>
      </c>
      <c r="O309" t="e">
        <f>Activity!#REF!</f>
        <v>#REF!</v>
      </c>
      <c r="P309">
        <f>Activity!V318</f>
        <v>0</v>
      </c>
    </row>
    <row r="310" spans="1:16" x14ac:dyDescent="0.25">
      <c r="A310" t="str">
        <f>Activity!B319</f>
        <v/>
      </c>
      <c r="B310">
        <f>Activity!E319</f>
        <v>0</v>
      </c>
      <c r="C310">
        <f>Activity!F319</f>
        <v>0</v>
      </c>
      <c r="D310">
        <f>Activity!G319</f>
        <v>0</v>
      </c>
      <c r="E310">
        <f>Activity!H319</f>
        <v>0</v>
      </c>
      <c r="F310" t="e">
        <f>Activity!#REF!</f>
        <v>#REF!</v>
      </c>
      <c r="G310">
        <f>Activity!J319</f>
        <v>0</v>
      </c>
      <c r="H310">
        <f>Activity!L319</f>
        <v>0</v>
      </c>
      <c r="I310" t="str">
        <f>Activity!M319</f>
        <v/>
      </c>
      <c r="J310" t="str">
        <f>Activity!N319</f>
        <v/>
      </c>
      <c r="K310" t="str">
        <f>Activity!O319</f>
        <v/>
      </c>
      <c r="L310" s="6">
        <f>Activity!P319</f>
        <v>0</v>
      </c>
      <c r="M310" s="6" t="e">
        <f>Activity!#REF!</f>
        <v>#REF!</v>
      </c>
      <c r="N310" t="e">
        <f>Activity!#REF!</f>
        <v>#REF!</v>
      </c>
      <c r="O310" t="e">
        <f>Activity!#REF!</f>
        <v>#REF!</v>
      </c>
      <c r="P310">
        <f>Activity!V319</f>
        <v>0</v>
      </c>
    </row>
    <row r="311" spans="1:16" x14ac:dyDescent="0.25">
      <c r="A311" t="str">
        <f>Activity!B320</f>
        <v/>
      </c>
      <c r="B311">
        <f>Activity!E320</f>
        <v>0</v>
      </c>
      <c r="C311">
        <f>Activity!F320</f>
        <v>0</v>
      </c>
      <c r="D311">
        <f>Activity!G320</f>
        <v>0</v>
      </c>
      <c r="E311">
        <f>Activity!H320</f>
        <v>0</v>
      </c>
      <c r="F311" t="e">
        <f>Activity!#REF!</f>
        <v>#REF!</v>
      </c>
      <c r="G311">
        <f>Activity!J320</f>
        <v>0</v>
      </c>
      <c r="H311">
        <f>Activity!L320</f>
        <v>0</v>
      </c>
      <c r="I311" t="str">
        <f>Activity!M320</f>
        <v/>
      </c>
      <c r="J311" t="str">
        <f>Activity!N320</f>
        <v/>
      </c>
      <c r="K311" t="str">
        <f>Activity!O320</f>
        <v/>
      </c>
      <c r="L311" s="6">
        <f>Activity!P320</f>
        <v>0</v>
      </c>
      <c r="M311" s="6" t="e">
        <f>Activity!#REF!</f>
        <v>#REF!</v>
      </c>
      <c r="N311" t="e">
        <f>Activity!#REF!</f>
        <v>#REF!</v>
      </c>
      <c r="O311" t="e">
        <f>Activity!#REF!</f>
        <v>#REF!</v>
      </c>
      <c r="P311">
        <f>Activity!V320</f>
        <v>0</v>
      </c>
    </row>
    <row r="312" spans="1:16" x14ac:dyDescent="0.25">
      <c r="A312" t="str">
        <f>Activity!B321</f>
        <v/>
      </c>
      <c r="B312">
        <f>Activity!E321</f>
        <v>0</v>
      </c>
      <c r="C312">
        <f>Activity!F321</f>
        <v>0</v>
      </c>
      <c r="D312">
        <f>Activity!G321</f>
        <v>0</v>
      </c>
      <c r="E312">
        <f>Activity!H321</f>
        <v>0</v>
      </c>
      <c r="F312" t="e">
        <f>Activity!#REF!</f>
        <v>#REF!</v>
      </c>
      <c r="G312">
        <f>Activity!J321</f>
        <v>0</v>
      </c>
      <c r="H312">
        <f>Activity!L321</f>
        <v>0</v>
      </c>
      <c r="I312" t="str">
        <f>Activity!M321</f>
        <v/>
      </c>
      <c r="J312" t="str">
        <f>Activity!N321</f>
        <v/>
      </c>
      <c r="K312" t="str">
        <f>Activity!O321</f>
        <v/>
      </c>
      <c r="L312" s="6">
        <f>Activity!P321</f>
        <v>0</v>
      </c>
      <c r="M312" s="6" t="e">
        <f>Activity!#REF!</f>
        <v>#REF!</v>
      </c>
      <c r="N312" t="e">
        <f>Activity!#REF!</f>
        <v>#REF!</v>
      </c>
      <c r="O312" t="e">
        <f>Activity!#REF!</f>
        <v>#REF!</v>
      </c>
      <c r="P312">
        <f>Activity!V321</f>
        <v>0</v>
      </c>
    </row>
    <row r="313" spans="1:16" x14ac:dyDescent="0.25">
      <c r="A313" t="str">
        <f>Activity!B322</f>
        <v/>
      </c>
      <c r="B313">
        <f>Activity!E322</f>
        <v>0</v>
      </c>
      <c r="C313">
        <f>Activity!F322</f>
        <v>0</v>
      </c>
      <c r="D313">
        <f>Activity!G322</f>
        <v>0</v>
      </c>
      <c r="E313">
        <f>Activity!H322</f>
        <v>0</v>
      </c>
      <c r="F313" t="e">
        <f>Activity!#REF!</f>
        <v>#REF!</v>
      </c>
      <c r="G313">
        <f>Activity!J322</f>
        <v>0</v>
      </c>
      <c r="H313">
        <f>Activity!L322</f>
        <v>0</v>
      </c>
      <c r="I313" t="str">
        <f>Activity!M322</f>
        <v/>
      </c>
      <c r="J313" t="str">
        <f>Activity!N322</f>
        <v/>
      </c>
      <c r="K313" t="str">
        <f>Activity!O322</f>
        <v/>
      </c>
      <c r="L313" s="6">
        <f>Activity!P322</f>
        <v>0</v>
      </c>
      <c r="M313" s="6" t="e">
        <f>Activity!#REF!</f>
        <v>#REF!</v>
      </c>
      <c r="N313" t="e">
        <f>Activity!#REF!</f>
        <v>#REF!</v>
      </c>
      <c r="O313" t="e">
        <f>Activity!#REF!</f>
        <v>#REF!</v>
      </c>
      <c r="P313">
        <f>Activity!V322</f>
        <v>0</v>
      </c>
    </row>
    <row r="314" spans="1:16" x14ac:dyDescent="0.25">
      <c r="A314" t="str">
        <f>Activity!B323</f>
        <v/>
      </c>
      <c r="B314">
        <f>Activity!E323</f>
        <v>0</v>
      </c>
      <c r="C314">
        <f>Activity!F323</f>
        <v>0</v>
      </c>
      <c r="D314">
        <f>Activity!G323</f>
        <v>0</v>
      </c>
      <c r="E314">
        <f>Activity!H323</f>
        <v>0</v>
      </c>
      <c r="F314" t="e">
        <f>Activity!#REF!</f>
        <v>#REF!</v>
      </c>
      <c r="G314">
        <f>Activity!J323</f>
        <v>0</v>
      </c>
      <c r="H314">
        <f>Activity!L323</f>
        <v>0</v>
      </c>
      <c r="I314" t="str">
        <f>Activity!M323</f>
        <v/>
      </c>
      <c r="J314" t="str">
        <f>Activity!N323</f>
        <v/>
      </c>
      <c r="K314" t="str">
        <f>Activity!O323</f>
        <v/>
      </c>
      <c r="L314" s="6">
        <f>Activity!P323</f>
        <v>0</v>
      </c>
      <c r="M314" s="6" t="e">
        <f>Activity!#REF!</f>
        <v>#REF!</v>
      </c>
      <c r="N314" t="e">
        <f>Activity!#REF!</f>
        <v>#REF!</v>
      </c>
      <c r="O314" t="e">
        <f>Activity!#REF!</f>
        <v>#REF!</v>
      </c>
      <c r="P314">
        <f>Activity!V323</f>
        <v>0</v>
      </c>
    </row>
    <row r="315" spans="1:16" x14ac:dyDescent="0.25">
      <c r="A315" t="str">
        <f>Activity!B324</f>
        <v/>
      </c>
      <c r="B315">
        <f>Activity!E324</f>
        <v>0</v>
      </c>
      <c r="C315">
        <f>Activity!F324</f>
        <v>0</v>
      </c>
      <c r="D315">
        <f>Activity!G324</f>
        <v>0</v>
      </c>
      <c r="E315">
        <f>Activity!H324</f>
        <v>0</v>
      </c>
      <c r="F315" t="e">
        <f>Activity!#REF!</f>
        <v>#REF!</v>
      </c>
      <c r="G315">
        <f>Activity!J324</f>
        <v>0</v>
      </c>
      <c r="H315">
        <f>Activity!L324</f>
        <v>0</v>
      </c>
      <c r="I315" t="str">
        <f>Activity!M324</f>
        <v/>
      </c>
      <c r="J315" t="str">
        <f>Activity!N324</f>
        <v/>
      </c>
      <c r="K315" t="str">
        <f>Activity!O324</f>
        <v/>
      </c>
      <c r="L315" s="6">
        <f>Activity!P324</f>
        <v>0</v>
      </c>
      <c r="M315" s="6" t="e">
        <f>Activity!#REF!</f>
        <v>#REF!</v>
      </c>
      <c r="N315" t="e">
        <f>Activity!#REF!</f>
        <v>#REF!</v>
      </c>
      <c r="O315" t="e">
        <f>Activity!#REF!</f>
        <v>#REF!</v>
      </c>
      <c r="P315">
        <f>Activity!V324</f>
        <v>0</v>
      </c>
    </row>
    <row r="316" spans="1:16" x14ac:dyDescent="0.25">
      <c r="A316" t="str">
        <f>Activity!B325</f>
        <v/>
      </c>
      <c r="B316">
        <f>Activity!E325</f>
        <v>0</v>
      </c>
      <c r="C316">
        <f>Activity!F325</f>
        <v>0</v>
      </c>
      <c r="D316">
        <f>Activity!G325</f>
        <v>0</v>
      </c>
      <c r="E316">
        <f>Activity!H325</f>
        <v>0</v>
      </c>
      <c r="F316" t="e">
        <f>Activity!#REF!</f>
        <v>#REF!</v>
      </c>
      <c r="G316">
        <f>Activity!J325</f>
        <v>0</v>
      </c>
      <c r="H316">
        <f>Activity!L325</f>
        <v>0</v>
      </c>
      <c r="I316" t="str">
        <f>Activity!M325</f>
        <v/>
      </c>
      <c r="J316" t="str">
        <f>Activity!N325</f>
        <v/>
      </c>
      <c r="K316" t="str">
        <f>Activity!O325</f>
        <v/>
      </c>
      <c r="L316" s="6">
        <f>Activity!P325</f>
        <v>0</v>
      </c>
      <c r="M316" s="6" t="e">
        <f>Activity!#REF!</f>
        <v>#REF!</v>
      </c>
      <c r="N316" t="e">
        <f>Activity!#REF!</f>
        <v>#REF!</v>
      </c>
      <c r="O316" t="e">
        <f>Activity!#REF!</f>
        <v>#REF!</v>
      </c>
      <c r="P316">
        <f>Activity!V325</f>
        <v>0</v>
      </c>
    </row>
    <row r="317" spans="1:16" x14ac:dyDescent="0.25">
      <c r="A317" t="str">
        <f>Activity!B326</f>
        <v/>
      </c>
      <c r="B317">
        <f>Activity!E326</f>
        <v>0</v>
      </c>
      <c r="C317">
        <f>Activity!F326</f>
        <v>0</v>
      </c>
      <c r="D317">
        <f>Activity!G326</f>
        <v>0</v>
      </c>
      <c r="E317">
        <f>Activity!H326</f>
        <v>0</v>
      </c>
      <c r="F317" t="e">
        <f>Activity!#REF!</f>
        <v>#REF!</v>
      </c>
      <c r="G317">
        <f>Activity!J326</f>
        <v>0</v>
      </c>
      <c r="H317">
        <f>Activity!L326</f>
        <v>0</v>
      </c>
      <c r="I317" t="str">
        <f>Activity!M326</f>
        <v/>
      </c>
      <c r="J317" t="str">
        <f>Activity!N326</f>
        <v/>
      </c>
      <c r="K317" t="str">
        <f>Activity!O326</f>
        <v/>
      </c>
      <c r="L317" s="6">
        <f>Activity!P326</f>
        <v>0</v>
      </c>
      <c r="M317" s="6" t="e">
        <f>Activity!#REF!</f>
        <v>#REF!</v>
      </c>
      <c r="N317" t="e">
        <f>Activity!#REF!</f>
        <v>#REF!</v>
      </c>
      <c r="O317" t="e">
        <f>Activity!#REF!</f>
        <v>#REF!</v>
      </c>
      <c r="P317">
        <f>Activity!V326</f>
        <v>0</v>
      </c>
    </row>
    <row r="318" spans="1:16" x14ac:dyDescent="0.25">
      <c r="A318" t="str">
        <f>Activity!B327</f>
        <v/>
      </c>
      <c r="B318">
        <f>Activity!E327</f>
        <v>0</v>
      </c>
      <c r="C318">
        <f>Activity!F327</f>
        <v>0</v>
      </c>
      <c r="D318">
        <f>Activity!G327</f>
        <v>0</v>
      </c>
      <c r="E318">
        <f>Activity!H327</f>
        <v>0</v>
      </c>
      <c r="F318" t="e">
        <f>Activity!#REF!</f>
        <v>#REF!</v>
      </c>
      <c r="G318">
        <f>Activity!J327</f>
        <v>0</v>
      </c>
      <c r="H318">
        <f>Activity!L327</f>
        <v>0</v>
      </c>
      <c r="I318" t="str">
        <f>Activity!M327</f>
        <v/>
      </c>
      <c r="J318" t="str">
        <f>Activity!N327</f>
        <v/>
      </c>
      <c r="K318" t="str">
        <f>Activity!O327</f>
        <v/>
      </c>
      <c r="L318" s="6">
        <f>Activity!P327</f>
        <v>0</v>
      </c>
      <c r="M318" s="6" t="e">
        <f>Activity!#REF!</f>
        <v>#REF!</v>
      </c>
      <c r="N318" t="e">
        <f>Activity!#REF!</f>
        <v>#REF!</v>
      </c>
      <c r="O318" t="e">
        <f>Activity!#REF!</f>
        <v>#REF!</v>
      </c>
      <c r="P318">
        <f>Activity!V327</f>
        <v>0</v>
      </c>
    </row>
    <row r="319" spans="1:16" x14ac:dyDescent="0.25">
      <c r="A319" t="str">
        <f>Activity!B328</f>
        <v/>
      </c>
      <c r="B319">
        <f>Activity!E328</f>
        <v>0</v>
      </c>
      <c r="C319">
        <f>Activity!F328</f>
        <v>0</v>
      </c>
      <c r="D319">
        <f>Activity!G328</f>
        <v>0</v>
      </c>
      <c r="E319">
        <f>Activity!H328</f>
        <v>0</v>
      </c>
      <c r="F319" t="e">
        <f>Activity!#REF!</f>
        <v>#REF!</v>
      </c>
      <c r="G319">
        <f>Activity!J328</f>
        <v>0</v>
      </c>
      <c r="H319">
        <f>Activity!L328</f>
        <v>0</v>
      </c>
      <c r="I319" t="str">
        <f>Activity!M328</f>
        <v/>
      </c>
      <c r="J319" t="str">
        <f>Activity!N328</f>
        <v/>
      </c>
      <c r="K319" t="str">
        <f>Activity!O328</f>
        <v/>
      </c>
      <c r="L319" s="6">
        <f>Activity!P328</f>
        <v>0</v>
      </c>
      <c r="M319" s="6" t="e">
        <f>Activity!#REF!</f>
        <v>#REF!</v>
      </c>
      <c r="N319" t="e">
        <f>Activity!#REF!</f>
        <v>#REF!</v>
      </c>
      <c r="O319" t="e">
        <f>Activity!#REF!</f>
        <v>#REF!</v>
      </c>
      <c r="P319">
        <f>Activity!V328</f>
        <v>0</v>
      </c>
    </row>
    <row r="320" spans="1:16" x14ac:dyDescent="0.25">
      <c r="A320" t="str">
        <f>Activity!B329</f>
        <v/>
      </c>
      <c r="B320">
        <f>Activity!E329</f>
        <v>0</v>
      </c>
      <c r="C320">
        <f>Activity!F329</f>
        <v>0</v>
      </c>
      <c r="D320">
        <f>Activity!G329</f>
        <v>0</v>
      </c>
      <c r="E320">
        <f>Activity!H329</f>
        <v>0</v>
      </c>
      <c r="F320" t="e">
        <f>Activity!#REF!</f>
        <v>#REF!</v>
      </c>
      <c r="G320">
        <f>Activity!J329</f>
        <v>0</v>
      </c>
      <c r="H320">
        <f>Activity!L329</f>
        <v>0</v>
      </c>
      <c r="I320" t="str">
        <f>Activity!M329</f>
        <v/>
      </c>
      <c r="J320" t="str">
        <f>Activity!N329</f>
        <v/>
      </c>
      <c r="K320" t="str">
        <f>Activity!O329</f>
        <v/>
      </c>
      <c r="L320" s="6">
        <f>Activity!P329</f>
        <v>0</v>
      </c>
      <c r="M320" s="6" t="e">
        <f>Activity!#REF!</f>
        <v>#REF!</v>
      </c>
      <c r="N320" t="e">
        <f>Activity!#REF!</f>
        <v>#REF!</v>
      </c>
      <c r="O320" t="e">
        <f>Activity!#REF!</f>
        <v>#REF!</v>
      </c>
      <c r="P320">
        <f>Activity!V329</f>
        <v>0</v>
      </c>
    </row>
    <row r="321" spans="1:16" x14ac:dyDescent="0.25">
      <c r="A321" t="str">
        <f>Activity!B330</f>
        <v/>
      </c>
      <c r="B321">
        <f>Activity!E330</f>
        <v>0</v>
      </c>
      <c r="C321">
        <f>Activity!F330</f>
        <v>0</v>
      </c>
      <c r="D321">
        <f>Activity!G330</f>
        <v>0</v>
      </c>
      <c r="E321">
        <f>Activity!H330</f>
        <v>0</v>
      </c>
      <c r="F321" t="e">
        <f>Activity!#REF!</f>
        <v>#REF!</v>
      </c>
      <c r="G321">
        <f>Activity!J330</f>
        <v>0</v>
      </c>
      <c r="H321">
        <f>Activity!L330</f>
        <v>0</v>
      </c>
      <c r="I321" t="str">
        <f>Activity!M330</f>
        <v/>
      </c>
      <c r="J321" t="str">
        <f>Activity!N330</f>
        <v/>
      </c>
      <c r="K321" t="str">
        <f>Activity!O330</f>
        <v/>
      </c>
      <c r="L321" s="6">
        <f>Activity!P330</f>
        <v>0</v>
      </c>
      <c r="M321" s="6" t="e">
        <f>Activity!#REF!</f>
        <v>#REF!</v>
      </c>
      <c r="N321" t="e">
        <f>Activity!#REF!</f>
        <v>#REF!</v>
      </c>
      <c r="O321" t="e">
        <f>Activity!#REF!</f>
        <v>#REF!</v>
      </c>
      <c r="P321">
        <f>Activity!V330</f>
        <v>0</v>
      </c>
    </row>
    <row r="322" spans="1:16" x14ac:dyDescent="0.25">
      <c r="A322" t="str">
        <f>Activity!B331</f>
        <v/>
      </c>
      <c r="B322">
        <f>Activity!E331</f>
        <v>0</v>
      </c>
      <c r="C322">
        <f>Activity!F331</f>
        <v>0</v>
      </c>
      <c r="D322">
        <f>Activity!G331</f>
        <v>0</v>
      </c>
      <c r="E322">
        <f>Activity!H331</f>
        <v>0</v>
      </c>
      <c r="F322" t="e">
        <f>Activity!#REF!</f>
        <v>#REF!</v>
      </c>
      <c r="G322">
        <f>Activity!J331</f>
        <v>0</v>
      </c>
      <c r="H322">
        <f>Activity!L331</f>
        <v>0</v>
      </c>
      <c r="I322" t="str">
        <f>Activity!M331</f>
        <v/>
      </c>
      <c r="J322" t="str">
        <f>Activity!N331</f>
        <v/>
      </c>
      <c r="K322" t="str">
        <f>Activity!O331</f>
        <v/>
      </c>
      <c r="L322" s="6">
        <f>Activity!P331</f>
        <v>0</v>
      </c>
      <c r="M322" s="6" t="e">
        <f>Activity!#REF!</f>
        <v>#REF!</v>
      </c>
      <c r="N322" t="e">
        <f>Activity!#REF!</f>
        <v>#REF!</v>
      </c>
      <c r="O322" t="e">
        <f>Activity!#REF!</f>
        <v>#REF!</v>
      </c>
      <c r="P322">
        <f>Activity!V331</f>
        <v>0</v>
      </c>
    </row>
    <row r="323" spans="1:16" x14ac:dyDescent="0.25">
      <c r="A323" t="str">
        <f>Activity!B332</f>
        <v/>
      </c>
      <c r="B323">
        <f>Activity!E332</f>
        <v>0</v>
      </c>
      <c r="C323">
        <f>Activity!F332</f>
        <v>0</v>
      </c>
      <c r="D323">
        <f>Activity!G332</f>
        <v>0</v>
      </c>
      <c r="E323">
        <f>Activity!H332</f>
        <v>0</v>
      </c>
      <c r="F323" t="e">
        <f>Activity!#REF!</f>
        <v>#REF!</v>
      </c>
      <c r="G323">
        <f>Activity!J332</f>
        <v>0</v>
      </c>
      <c r="H323">
        <f>Activity!L332</f>
        <v>0</v>
      </c>
      <c r="I323" t="str">
        <f>Activity!M332</f>
        <v/>
      </c>
      <c r="J323" t="str">
        <f>Activity!N332</f>
        <v/>
      </c>
      <c r="K323" t="str">
        <f>Activity!O332</f>
        <v/>
      </c>
      <c r="L323" s="6">
        <f>Activity!P332</f>
        <v>0</v>
      </c>
      <c r="M323" s="6" t="e">
        <f>Activity!#REF!</f>
        <v>#REF!</v>
      </c>
      <c r="N323" t="e">
        <f>Activity!#REF!</f>
        <v>#REF!</v>
      </c>
      <c r="O323" t="e">
        <f>Activity!#REF!</f>
        <v>#REF!</v>
      </c>
      <c r="P323">
        <f>Activity!V332</f>
        <v>0</v>
      </c>
    </row>
    <row r="324" spans="1:16" x14ac:dyDescent="0.25">
      <c r="A324" t="str">
        <f>Activity!B333</f>
        <v/>
      </c>
      <c r="B324">
        <f>Activity!E333</f>
        <v>0</v>
      </c>
      <c r="C324">
        <f>Activity!F333</f>
        <v>0</v>
      </c>
      <c r="D324">
        <f>Activity!G333</f>
        <v>0</v>
      </c>
      <c r="E324">
        <f>Activity!H333</f>
        <v>0</v>
      </c>
      <c r="F324" t="e">
        <f>Activity!#REF!</f>
        <v>#REF!</v>
      </c>
      <c r="G324">
        <f>Activity!J333</f>
        <v>0</v>
      </c>
      <c r="H324">
        <f>Activity!L333</f>
        <v>0</v>
      </c>
      <c r="I324" t="str">
        <f>Activity!M333</f>
        <v/>
      </c>
      <c r="J324" t="str">
        <f>Activity!N333</f>
        <v/>
      </c>
      <c r="K324" t="str">
        <f>Activity!O333</f>
        <v/>
      </c>
      <c r="L324" s="6">
        <f>Activity!P333</f>
        <v>0</v>
      </c>
      <c r="M324" s="6" t="e">
        <f>Activity!#REF!</f>
        <v>#REF!</v>
      </c>
      <c r="N324" t="e">
        <f>Activity!#REF!</f>
        <v>#REF!</v>
      </c>
      <c r="O324" t="e">
        <f>Activity!#REF!</f>
        <v>#REF!</v>
      </c>
      <c r="P324">
        <f>Activity!V333</f>
        <v>0</v>
      </c>
    </row>
    <row r="325" spans="1:16" x14ac:dyDescent="0.25">
      <c r="A325" t="str">
        <f>Activity!B334</f>
        <v/>
      </c>
      <c r="B325">
        <f>Activity!E334</f>
        <v>0</v>
      </c>
      <c r="C325">
        <f>Activity!F334</f>
        <v>0</v>
      </c>
      <c r="D325">
        <f>Activity!G334</f>
        <v>0</v>
      </c>
      <c r="E325">
        <f>Activity!H334</f>
        <v>0</v>
      </c>
      <c r="F325" t="e">
        <f>Activity!#REF!</f>
        <v>#REF!</v>
      </c>
      <c r="G325">
        <f>Activity!J334</f>
        <v>0</v>
      </c>
      <c r="H325">
        <f>Activity!L334</f>
        <v>0</v>
      </c>
      <c r="I325" t="str">
        <f>Activity!M334</f>
        <v/>
      </c>
      <c r="J325" t="str">
        <f>Activity!N334</f>
        <v/>
      </c>
      <c r="K325" t="str">
        <f>Activity!O334</f>
        <v/>
      </c>
      <c r="L325" s="6">
        <f>Activity!P334</f>
        <v>0</v>
      </c>
      <c r="M325" s="6" t="e">
        <f>Activity!#REF!</f>
        <v>#REF!</v>
      </c>
      <c r="N325" t="e">
        <f>Activity!#REF!</f>
        <v>#REF!</v>
      </c>
      <c r="O325" t="e">
        <f>Activity!#REF!</f>
        <v>#REF!</v>
      </c>
      <c r="P325">
        <f>Activity!V334</f>
        <v>0</v>
      </c>
    </row>
    <row r="326" spans="1:16" x14ac:dyDescent="0.25">
      <c r="A326" t="str">
        <f>Activity!B335</f>
        <v/>
      </c>
      <c r="B326">
        <f>Activity!E335</f>
        <v>0</v>
      </c>
      <c r="C326">
        <f>Activity!F335</f>
        <v>0</v>
      </c>
      <c r="D326">
        <f>Activity!G335</f>
        <v>0</v>
      </c>
      <c r="E326">
        <f>Activity!H335</f>
        <v>0</v>
      </c>
      <c r="F326" t="e">
        <f>Activity!#REF!</f>
        <v>#REF!</v>
      </c>
      <c r="G326">
        <f>Activity!J335</f>
        <v>0</v>
      </c>
      <c r="H326">
        <f>Activity!L335</f>
        <v>0</v>
      </c>
      <c r="I326" t="str">
        <f>Activity!M335</f>
        <v/>
      </c>
      <c r="J326" t="str">
        <f>Activity!N335</f>
        <v/>
      </c>
      <c r="K326" t="str">
        <f>Activity!O335</f>
        <v/>
      </c>
      <c r="L326" s="6">
        <f>Activity!P335</f>
        <v>0</v>
      </c>
      <c r="M326" s="6" t="e">
        <f>Activity!#REF!</f>
        <v>#REF!</v>
      </c>
      <c r="N326" t="e">
        <f>Activity!#REF!</f>
        <v>#REF!</v>
      </c>
      <c r="O326" t="e">
        <f>Activity!#REF!</f>
        <v>#REF!</v>
      </c>
      <c r="P326">
        <f>Activity!V335</f>
        <v>0</v>
      </c>
    </row>
    <row r="327" spans="1:16" x14ac:dyDescent="0.25">
      <c r="A327" t="str">
        <f>Activity!B336</f>
        <v/>
      </c>
      <c r="B327">
        <f>Activity!E336</f>
        <v>0</v>
      </c>
      <c r="C327">
        <f>Activity!F336</f>
        <v>0</v>
      </c>
      <c r="D327">
        <f>Activity!G336</f>
        <v>0</v>
      </c>
      <c r="E327">
        <f>Activity!H336</f>
        <v>0</v>
      </c>
      <c r="F327" t="e">
        <f>Activity!#REF!</f>
        <v>#REF!</v>
      </c>
      <c r="G327">
        <f>Activity!J336</f>
        <v>0</v>
      </c>
      <c r="H327">
        <f>Activity!L336</f>
        <v>0</v>
      </c>
      <c r="I327" t="str">
        <f>Activity!M336</f>
        <v/>
      </c>
      <c r="J327" t="str">
        <f>Activity!N336</f>
        <v/>
      </c>
      <c r="K327" t="str">
        <f>Activity!O336</f>
        <v/>
      </c>
      <c r="L327" s="6">
        <f>Activity!P336</f>
        <v>0</v>
      </c>
      <c r="M327" s="6" t="e">
        <f>Activity!#REF!</f>
        <v>#REF!</v>
      </c>
      <c r="N327" t="e">
        <f>Activity!#REF!</f>
        <v>#REF!</v>
      </c>
      <c r="O327" t="e">
        <f>Activity!#REF!</f>
        <v>#REF!</v>
      </c>
      <c r="P327">
        <f>Activity!V336</f>
        <v>0</v>
      </c>
    </row>
    <row r="328" spans="1:16" x14ac:dyDescent="0.25">
      <c r="A328" t="str">
        <f>Activity!B337</f>
        <v/>
      </c>
      <c r="B328">
        <f>Activity!E337</f>
        <v>0</v>
      </c>
      <c r="C328">
        <f>Activity!F337</f>
        <v>0</v>
      </c>
      <c r="D328">
        <f>Activity!G337</f>
        <v>0</v>
      </c>
      <c r="E328">
        <f>Activity!H337</f>
        <v>0</v>
      </c>
      <c r="F328" t="e">
        <f>Activity!#REF!</f>
        <v>#REF!</v>
      </c>
      <c r="G328">
        <f>Activity!J337</f>
        <v>0</v>
      </c>
      <c r="H328">
        <f>Activity!L337</f>
        <v>0</v>
      </c>
      <c r="I328" t="str">
        <f>Activity!M337</f>
        <v/>
      </c>
      <c r="J328" t="str">
        <f>Activity!N337</f>
        <v/>
      </c>
      <c r="K328" t="str">
        <f>Activity!O337</f>
        <v/>
      </c>
      <c r="L328" s="6">
        <f>Activity!P337</f>
        <v>0</v>
      </c>
      <c r="M328" s="6" t="e">
        <f>Activity!#REF!</f>
        <v>#REF!</v>
      </c>
      <c r="N328" t="e">
        <f>Activity!#REF!</f>
        <v>#REF!</v>
      </c>
      <c r="O328" t="e">
        <f>Activity!#REF!</f>
        <v>#REF!</v>
      </c>
      <c r="P328">
        <f>Activity!V337</f>
        <v>0</v>
      </c>
    </row>
    <row r="329" spans="1:16" x14ac:dyDescent="0.25">
      <c r="A329" t="str">
        <f>Activity!B338</f>
        <v/>
      </c>
      <c r="B329">
        <f>Activity!E338</f>
        <v>0</v>
      </c>
      <c r="C329">
        <f>Activity!F338</f>
        <v>0</v>
      </c>
      <c r="D329">
        <f>Activity!G338</f>
        <v>0</v>
      </c>
      <c r="E329">
        <f>Activity!H338</f>
        <v>0</v>
      </c>
      <c r="F329" t="e">
        <f>Activity!#REF!</f>
        <v>#REF!</v>
      </c>
      <c r="G329">
        <f>Activity!J338</f>
        <v>0</v>
      </c>
      <c r="H329">
        <f>Activity!L338</f>
        <v>0</v>
      </c>
      <c r="I329" t="str">
        <f>Activity!M338</f>
        <v/>
      </c>
      <c r="J329" t="str">
        <f>Activity!N338</f>
        <v/>
      </c>
      <c r="K329" t="str">
        <f>Activity!O338</f>
        <v/>
      </c>
      <c r="L329" s="6">
        <f>Activity!P338</f>
        <v>0</v>
      </c>
      <c r="M329" s="6" t="e">
        <f>Activity!#REF!</f>
        <v>#REF!</v>
      </c>
      <c r="N329" t="e">
        <f>Activity!#REF!</f>
        <v>#REF!</v>
      </c>
      <c r="O329" t="e">
        <f>Activity!#REF!</f>
        <v>#REF!</v>
      </c>
      <c r="P329">
        <f>Activity!V338</f>
        <v>0</v>
      </c>
    </row>
    <row r="330" spans="1:16" x14ac:dyDescent="0.25">
      <c r="A330" t="str">
        <f>Activity!B339</f>
        <v/>
      </c>
      <c r="B330">
        <f>Activity!E339</f>
        <v>0</v>
      </c>
      <c r="C330">
        <f>Activity!F339</f>
        <v>0</v>
      </c>
      <c r="D330">
        <f>Activity!G339</f>
        <v>0</v>
      </c>
      <c r="E330">
        <f>Activity!H339</f>
        <v>0</v>
      </c>
      <c r="F330" t="e">
        <f>Activity!#REF!</f>
        <v>#REF!</v>
      </c>
      <c r="G330">
        <f>Activity!J339</f>
        <v>0</v>
      </c>
      <c r="H330">
        <f>Activity!L339</f>
        <v>0</v>
      </c>
      <c r="I330" t="str">
        <f>Activity!M339</f>
        <v/>
      </c>
      <c r="J330" t="str">
        <f>Activity!N339</f>
        <v/>
      </c>
      <c r="K330" t="str">
        <f>Activity!O339</f>
        <v/>
      </c>
      <c r="L330" s="6">
        <f>Activity!P339</f>
        <v>0</v>
      </c>
      <c r="M330" s="6" t="e">
        <f>Activity!#REF!</f>
        <v>#REF!</v>
      </c>
      <c r="N330" t="e">
        <f>Activity!#REF!</f>
        <v>#REF!</v>
      </c>
      <c r="O330" t="e">
        <f>Activity!#REF!</f>
        <v>#REF!</v>
      </c>
      <c r="P330">
        <f>Activity!V339</f>
        <v>0</v>
      </c>
    </row>
    <row r="331" spans="1:16" x14ac:dyDescent="0.25">
      <c r="A331" t="str">
        <f>Activity!B340</f>
        <v/>
      </c>
      <c r="B331">
        <f>Activity!E340</f>
        <v>0</v>
      </c>
      <c r="C331">
        <f>Activity!F340</f>
        <v>0</v>
      </c>
      <c r="D331">
        <f>Activity!G340</f>
        <v>0</v>
      </c>
      <c r="E331">
        <f>Activity!H340</f>
        <v>0</v>
      </c>
      <c r="F331" t="e">
        <f>Activity!#REF!</f>
        <v>#REF!</v>
      </c>
      <c r="G331">
        <f>Activity!J340</f>
        <v>0</v>
      </c>
      <c r="H331">
        <f>Activity!L340</f>
        <v>0</v>
      </c>
      <c r="I331" t="str">
        <f>Activity!M340</f>
        <v/>
      </c>
      <c r="J331" t="str">
        <f>Activity!N340</f>
        <v/>
      </c>
      <c r="K331" t="str">
        <f>Activity!O340</f>
        <v/>
      </c>
      <c r="L331" s="6">
        <f>Activity!P340</f>
        <v>0</v>
      </c>
      <c r="M331" s="6" t="e">
        <f>Activity!#REF!</f>
        <v>#REF!</v>
      </c>
      <c r="N331" t="e">
        <f>Activity!#REF!</f>
        <v>#REF!</v>
      </c>
      <c r="O331" t="e">
        <f>Activity!#REF!</f>
        <v>#REF!</v>
      </c>
      <c r="P331">
        <f>Activity!V340</f>
        <v>0</v>
      </c>
    </row>
    <row r="332" spans="1:16" x14ac:dyDescent="0.25">
      <c r="A332" t="str">
        <f>Activity!B341</f>
        <v/>
      </c>
      <c r="B332">
        <f>Activity!E341</f>
        <v>0</v>
      </c>
      <c r="C332">
        <f>Activity!F341</f>
        <v>0</v>
      </c>
      <c r="D332">
        <f>Activity!G341</f>
        <v>0</v>
      </c>
      <c r="E332">
        <f>Activity!H341</f>
        <v>0</v>
      </c>
      <c r="F332" t="e">
        <f>Activity!#REF!</f>
        <v>#REF!</v>
      </c>
      <c r="G332">
        <f>Activity!J341</f>
        <v>0</v>
      </c>
      <c r="H332">
        <f>Activity!L341</f>
        <v>0</v>
      </c>
      <c r="I332" t="str">
        <f>Activity!M341</f>
        <v/>
      </c>
      <c r="J332" t="str">
        <f>Activity!N341</f>
        <v/>
      </c>
      <c r="K332" t="str">
        <f>Activity!O341</f>
        <v/>
      </c>
      <c r="L332" s="6">
        <f>Activity!P341</f>
        <v>0</v>
      </c>
      <c r="M332" s="6" t="e">
        <f>Activity!#REF!</f>
        <v>#REF!</v>
      </c>
      <c r="N332" t="e">
        <f>Activity!#REF!</f>
        <v>#REF!</v>
      </c>
      <c r="O332" t="e">
        <f>Activity!#REF!</f>
        <v>#REF!</v>
      </c>
      <c r="P332">
        <f>Activity!V341</f>
        <v>0</v>
      </c>
    </row>
    <row r="333" spans="1:16" x14ac:dyDescent="0.25">
      <c r="A333" t="str">
        <f>Activity!B342</f>
        <v/>
      </c>
      <c r="B333">
        <f>Activity!E342</f>
        <v>0</v>
      </c>
      <c r="C333">
        <f>Activity!F342</f>
        <v>0</v>
      </c>
      <c r="D333">
        <f>Activity!G342</f>
        <v>0</v>
      </c>
      <c r="E333">
        <f>Activity!H342</f>
        <v>0</v>
      </c>
      <c r="F333" t="e">
        <f>Activity!#REF!</f>
        <v>#REF!</v>
      </c>
      <c r="G333">
        <f>Activity!J342</f>
        <v>0</v>
      </c>
      <c r="H333">
        <f>Activity!L342</f>
        <v>0</v>
      </c>
      <c r="I333" t="str">
        <f>Activity!M342</f>
        <v/>
      </c>
      <c r="J333" t="str">
        <f>Activity!N342</f>
        <v/>
      </c>
      <c r="K333" t="str">
        <f>Activity!O342</f>
        <v/>
      </c>
      <c r="L333" s="6">
        <f>Activity!P342</f>
        <v>0</v>
      </c>
      <c r="M333" s="6" t="e">
        <f>Activity!#REF!</f>
        <v>#REF!</v>
      </c>
      <c r="N333" t="e">
        <f>Activity!#REF!</f>
        <v>#REF!</v>
      </c>
      <c r="O333" t="e">
        <f>Activity!#REF!</f>
        <v>#REF!</v>
      </c>
      <c r="P333">
        <f>Activity!V342</f>
        <v>0</v>
      </c>
    </row>
    <row r="334" spans="1:16" x14ac:dyDescent="0.25">
      <c r="A334" t="str">
        <f>Activity!B343</f>
        <v/>
      </c>
      <c r="B334">
        <f>Activity!E343</f>
        <v>0</v>
      </c>
      <c r="C334">
        <f>Activity!F343</f>
        <v>0</v>
      </c>
      <c r="D334">
        <f>Activity!G343</f>
        <v>0</v>
      </c>
      <c r="E334">
        <f>Activity!H343</f>
        <v>0</v>
      </c>
      <c r="F334" t="e">
        <f>Activity!#REF!</f>
        <v>#REF!</v>
      </c>
      <c r="G334">
        <f>Activity!J343</f>
        <v>0</v>
      </c>
      <c r="H334">
        <f>Activity!L343</f>
        <v>0</v>
      </c>
      <c r="I334" t="str">
        <f>Activity!M343</f>
        <v/>
      </c>
      <c r="J334" t="str">
        <f>Activity!N343</f>
        <v/>
      </c>
      <c r="K334" t="str">
        <f>Activity!O343</f>
        <v/>
      </c>
      <c r="L334" s="6">
        <f>Activity!P343</f>
        <v>0</v>
      </c>
      <c r="M334" s="6" t="e">
        <f>Activity!#REF!</f>
        <v>#REF!</v>
      </c>
      <c r="N334" t="e">
        <f>Activity!#REF!</f>
        <v>#REF!</v>
      </c>
      <c r="O334" t="e">
        <f>Activity!#REF!</f>
        <v>#REF!</v>
      </c>
      <c r="P334">
        <f>Activity!V343</f>
        <v>0</v>
      </c>
    </row>
    <row r="335" spans="1:16" x14ac:dyDescent="0.25">
      <c r="A335" t="str">
        <f>Activity!B344</f>
        <v/>
      </c>
      <c r="B335">
        <f>Activity!E344</f>
        <v>0</v>
      </c>
      <c r="C335">
        <f>Activity!F344</f>
        <v>0</v>
      </c>
      <c r="D335">
        <f>Activity!G344</f>
        <v>0</v>
      </c>
      <c r="E335">
        <f>Activity!H344</f>
        <v>0</v>
      </c>
      <c r="F335" t="e">
        <f>Activity!#REF!</f>
        <v>#REF!</v>
      </c>
      <c r="G335">
        <f>Activity!J344</f>
        <v>0</v>
      </c>
      <c r="H335">
        <f>Activity!L344</f>
        <v>0</v>
      </c>
      <c r="I335" t="str">
        <f>Activity!M344</f>
        <v/>
      </c>
      <c r="J335" t="str">
        <f>Activity!N344</f>
        <v/>
      </c>
      <c r="K335" t="str">
        <f>Activity!O344</f>
        <v/>
      </c>
      <c r="L335" s="6">
        <f>Activity!P344</f>
        <v>0</v>
      </c>
      <c r="M335" s="6" t="e">
        <f>Activity!#REF!</f>
        <v>#REF!</v>
      </c>
      <c r="N335" t="e">
        <f>Activity!#REF!</f>
        <v>#REF!</v>
      </c>
      <c r="O335" t="e">
        <f>Activity!#REF!</f>
        <v>#REF!</v>
      </c>
      <c r="P335">
        <f>Activity!V344</f>
        <v>0</v>
      </c>
    </row>
    <row r="336" spans="1:16" x14ac:dyDescent="0.25">
      <c r="A336" t="str">
        <f>Activity!B345</f>
        <v/>
      </c>
      <c r="B336">
        <f>Activity!E345</f>
        <v>0</v>
      </c>
      <c r="C336">
        <f>Activity!F345</f>
        <v>0</v>
      </c>
      <c r="D336">
        <f>Activity!G345</f>
        <v>0</v>
      </c>
      <c r="E336">
        <f>Activity!H345</f>
        <v>0</v>
      </c>
      <c r="F336" t="e">
        <f>Activity!#REF!</f>
        <v>#REF!</v>
      </c>
      <c r="G336">
        <f>Activity!J345</f>
        <v>0</v>
      </c>
      <c r="H336">
        <f>Activity!L345</f>
        <v>0</v>
      </c>
      <c r="I336" t="str">
        <f>Activity!M345</f>
        <v/>
      </c>
      <c r="J336" t="str">
        <f>Activity!N345</f>
        <v/>
      </c>
      <c r="K336" t="str">
        <f>Activity!O345</f>
        <v/>
      </c>
      <c r="L336" s="6">
        <f>Activity!P345</f>
        <v>0</v>
      </c>
      <c r="M336" s="6" t="e">
        <f>Activity!#REF!</f>
        <v>#REF!</v>
      </c>
      <c r="N336" t="e">
        <f>Activity!#REF!</f>
        <v>#REF!</v>
      </c>
      <c r="O336" t="e">
        <f>Activity!#REF!</f>
        <v>#REF!</v>
      </c>
      <c r="P336">
        <f>Activity!V345</f>
        <v>0</v>
      </c>
    </row>
    <row r="337" spans="1:16" x14ac:dyDescent="0.25">
      <c r="A337" t="str">
        <f>Activity!B346</f>
        <v/>
      </c>
      <c r="B337">
        <f>Activity!E346</f>
        <v>0</v>
      </c>
      <c r="C337">
        <f>Activity!F346</f>
        <v>0</v>
      </c>
      <c r="D337">
        <f>Activity!G346</f>
        <v>0</v>
      </c>
      <c r="E337">
        <f>Activity!H346</f>
        <v>0</v>
      </c>
      <c r="F337" t="e">
        <f>Activity!#REF!</f>
        <v>#REF!</v>
      </c>
      <c r="G337">
        <f>Activity!J346</f>
        <v>0</v>
      </c>
      <c r="H337">
        <f>Activity!L346</f>
        <v>0</v>
      </c>
      <c r="I337" t="str">
        <f>Activity!M346</f>
        <v/>
      </c>
      <c r="J337" t="str">
        <f>Activity!N346</f>
        <v/>
      </c>
      <c r="K337" t="str">
        <f>Activity!O346</f>
        <v/>
      </c>
      <c r="L337" s="6">
        <f>Activity!P346</f>
        <v>0</v>
      </c>
      <c r="M337" s="6" t="e">
        <f>Activity!#REF!</f>
        <v>#REF!</v>
      </c>
      <c r="N337" t="e">
        <f>Activity!#REF!</f>
        <v>#REF!</v>
      </c>
      <c r="O337" t="e">
        <f>Activity!#REF!</f>
        <v>#REF!</v>
      </c>
      <c r="P337">
        <f>Activity!V346</f>
        <v>0</v>
      </c>
    </row>
    <row r="338" spans="1:16" x14ac:dyDescent="0.25">
      <c r="A338" t="str">
        <f>Activity!B347</f>
        <v/>
      </c>
      <c r="B338">
        <f>Activity!E347</f>
        <v>0</v>
      </c>
      <c r="C338">
        <f>Activity!F347</f>
        <v>0</v>
      </c>
      <c r="D338">
        <f>Activity!G347</f>
        <v>0</v>
      </c>
      <c r="E338">
        <f>Activity!H347</f>
        <v>0</v>
      </c>
      <c r="F338" t="e">
        <f>Activity!#REF!</f>
        <v>#REF!</v>
      </c>
      <c r="G338">
        <f>Activity!J347</f>
        <v>0</v>
      </c>
      <c r="H338">
        <f>Activity!L347</f>
        <v>0</v>
      </c>
      <c r="I338" t="str">
        <f>Activity!M347</f>
        <v/>
      </c>
      <c r="J338" t="str">
        <f>Activity!N347</f>
        <v/>
      </c>
      <c r="K338" t="str">
        <f>Activity!O347</f>
        <v/>
      </c>
      <c r="L338" s="6">
        <f>Activity!P347</f>
        <v>0</v>
      </c>
      <c r="M338" s="6" t="e">
        <f>Activity!#REF!</f>
        <v>#REF!</v>
      </c>
      <c r="N338" t="e">
        <f>Activity!#REF!</f>
        <v>#REF!</v>
      </c>
      <c r="O338" t="e">
        <f>Activity!#REF!</f>
        <v>#REF!</v>
      </c>
      <c r="P338">
        <f>Activity!V347</f>
        <v>0</v>
      </c>
    </row>
    <row r="339" spans="1:16" x14ac:dyDescent="0.25">
      <c r="A339" t="str">
        <f>Activity!B348</f>
        <v/>
      </c>
      <c r="B339">
        <f>Activity!E348</f>
        <v>0</v>
      </c>
      <c r="C339">
        <f>Activity!F348</f>
        <v>0</v>
      </c>
      <c r="D339">
        <f>Activity!G348</f>
        <v>0</v>
      </c>
      <c r="E339">
        <f>Activity!H348</f>
        <v>0</v>
      </c>
      <c r="F339" t="e">
        <f>Activity!#REF!</f>
        <v>#REF!</v>
      </c>
      <c r="G339">
        <f>Activity!J348</f>
        <v>0</v>
      </c>
      <c r="H339">
        <f>Activity!L348</f>
        <v>0</v>
      </c>
      <c r="I339" t="str">
        <f>Activity!M348</f>
        <v/>
      </c>
      <c r="J339" t="str">
        <f>Activity!N348</f>
        <v/>
      </c>
      <c r="K339" t="str">
        <f>Activity!O348</f>
        <v/>
      </c>
      <c r="L339" s="6">
        <f>Activity!P348</f>
        <v>0</v>
      </c>
      <c r="M339" s="6" t="e">
        <f>Activity!#REF!</f>
        <v>#REF!</v>
      </c>
      <c r="N339" t="e">
        <f>Activity!#REF!</f>
        <v>#REF!</v>
      </c>
      <c r="O339" t="e">
        <f>Activity!#REF!</f>
        <v>#REF!</v>
      </c>
      <c r="P339">
        <f>Activity!V348</f>
        <v>0</v>
      </c>
    </row>
    <row r="340" spans="1:16" x14ac:dyDescent="0.25">
      <c r="A340" t="str">
        <f>Activity!B349</f>
        <v/>
      </c>
      <c r="B340">
        <f>Activity!E349</f>
        <v>0</v>
      </c>
      <c r="C340">
        <f>Activity!F349</f>
        <v>0</v>
      </c>
      <c r="D340">
        <f>Activity!G349</f>
        <v>0</v>
      </c>
      <c r="E340">
        <f>Activity!H349</f>
        <v>0</v>
      </c>
      <c r="F340" t="e">
        <f>Activity!#REF!</f>
        <v>#REF!</v>
      </c>
      <c r="G340">
        <f>Activity!J349</f>
        <v>0</v>
      </c>
      <c r="H340">
        <f>Activity!L349</f>
        <v>0</v>
      </c>
      <c r="I340" t="str">
        <f>Activity!M349</f>
        <v/>
      </c>
      <c r="J340" t="str">
        <f>Activity!N349</f>
        <v/>
      </c>
      <c r="K340" t="str">
        <f>Activity!O349</f>
        <v/>
      </c>
      <c r="L340" s="6">
        <f>Activity!P349</f>
        <v>0</v>
      </c>
      <c r="M340" s="6" t="e">
        <f>Activity!#REF!</f>
        <v>#REF!</v>
      </c>
      <c r="N340" t="e">
        <f>Activity!#REF!</f>
        <v>#REF!</v>
      </c>
      <c r="O340" t="e">
        <f>Activity!#REF!</f>
        <v>#REF!</v>
      </c>
      <c r="P340">
        <f>Activity!V349</f>
        <v>0</v>
      </c>
    </row>
    <row r="341" spans="1:16" x14ac:dyDescent="0.25">
      <c r="A341" t="str">
        <f>Activity!B350</f>
        <v/>
      </c>
      <c r="B341">
        <f>Activity!E350</f>
        <v>0</v>
      </c>
      <c r="C341">
        <f>Activity!F350</f>
        <v>0</v>
      </c>
      <c r="D341">
        <f>Activity!G350</f>
        <v>0</v>
      </c>
      <c r="E341">
        <f>Activity!H350</f>
        <v>0</v>
      </c>
      <c r="F341" t="e">
        <f>Activity!#REF!</f>
        <v>#REF!</v>
      </c>
      <c r="G341">
        <f>Activity!J350</f>
        <v>0</v>
      </c>
      <c r="H341">
        <f>Activity!L350</f>
        <v>0</v>
      </c>
      <c r="I341" t="str">
        <f>Activity!M350</f>
        <v/>
      </c>
      <c r="J341" t="str">
        <f>Activity!N350</f>
        <v/>
      </c>
      <c r="K341" t="str">
        <f>Activity!O350</f>
        <v/>
      </c>
      <c r="L341" s="6">
        <f>Activity!P350</f>
        <v>0</v>
      </c>
      <c r="M341" s="6" t="e">
        <f>Activity!#REF!</f>
        <v>#REF!</v>
      </c>
      <c r="N341" t="e">
        <f>Activity!#REF!</f>
        <v>#REF!</v>
      </c>
      <c r="O341" t="e">
        <f>Activity!#REF!</f>
        <v>#REF!</v>
      </c>
      <c r="P341">
        <f>Activity!V350</f>
        <v>0</v>
      </c>
    </row>
    <row r="342" spans="1:16" x14ac:dyDescent="0.25">
      <c r="A342" t="str">
        <f>Activity!B351</f>
        <v/>
      </c>
      <c r="B342">
        <f>Activity!E351</f>
        <v>0</v>
      </c>
      <c r="C342">
        <f>Activity!F351</f>
        <v>0</v>
      </c>
      <c r="D342">
        <f>Activity!G351</f>
        <v>0</v>
      </c>
      <c r="E342">
        <f>Activity!H351</f>
        <v>0</v>
      </c>
      <c r="F342" t="e">
        <f>Activity!#REF!</f>
        <v>#REF!</v>
      </c>
      <c r="G342">
        <f>Activity!J351</f>
        <v>0</v>
      </c>
      <c r="H342">
        <f>Activity!L351</f>
        <v>0</v>
      </c>
      <c r="I342" t="str">
        <f>Activity!M351</f>
        <v/>
      </c>
      <c r="J342" t="str">
        <f>Activity!N351</f>
        <v/>
      </c>
      <c r="K342" t="str">
        <f>Activity!O351</f>
        <v/>
      </c>
      <c r="L342" s="6">
        <f>Activity!P351</f>
        <v>0</v>
      </c>
      <c r="M342" s="6" t="e">
        <f>Activity!#REF!</f>
        <v>#REF!</v>
      </c>
      <c r="N342" t="e">
        <f>Activity!#REF!</f>
        <v>#REF!</v>
      </c>
      <c r="O342" t="e">
        <f>Activity!#REF!</f>
        <v>#REF!</v>
      </c>
      <c r="P342">
        <f>Activity!V351</f>
        <v>0</v>
      </c>
    </row>
    <row r="343" spans="1:16" x14ac:dyDescent="0.25">
      <c r="A343" t="str">
        <f>Activity!B352</f>
        <v/>
      </c>
      <c r="B343">
        <f>Activity!E352</f>
        <v>0</v>
      </c>
      <c r="C343">
        <f>Activity!F352</f>
        <v>0</v>
      </c>
      <c r="D343">
        <f>Activity!G352</f>
        <v>0</v>
      </c>
      <c r="E343">
        <f>Activity!H352</f>
        <v>0</v>
      </c>
      <c r="F343" t="e">
        <f>Activity!#REF!</f>
        <v>#REF!</v>
      </c>
      <c r="G343">
        <f>Activity!J352</f>
        <v>0</v>
      </c>
      <c r="H343">
        <f>Activity!L352</f>
        <v>0</v>
      </c>
      <c r="I343" t="str">
        <f>Activity!M352</f>
        <v/>
      </c>
      <c r="J343" t="str">
        <f>Activity!N352</f>
        <v/>
      </c>
      <c r="K343" t="str">
        <f>Activity!O352</f>
        <v/>
      </c>
      <c r="L343" s="6">
        <f>Activity!P352</f>
        <v>0</v>
      </c>
      <c r="M343" s="6" t="e">
        <f>Activity!#REF!</f>
        <v>#REF!</v>
      </c>
      <c r="N343" t="e">
        <f>Activity!#REF!</f>
        <v>#REF!</v>
      </c>
      <c r="O343" t="e">
        <f>Activity!#REF!</f>
        <v>#REF!</v>
      </c>
      <c r="P343">
        <f>Activity!V352</f>
        <v>0</v>
      </c>
    </row>
    <row r="344" spans="1:16" x14ac:dyDescent="0.25">
      <c r="A344" t="str">
        <f>Activity!B353</f>
        <v/>
      </c>
      <c r="B344">
        <f>Activity!E353</f>
        <v>0</v>
      </c>
      <c r="C344">
        <f>Activity!F353</f>
        <v>0</v>
      </c>
      <c r="D344">
        <f>Activity!G353</f>
        <v>0</v>
      </c>
      <c r="E344">
        <f>Activity!H353</f>
        <v>0</v>
      </c>
      <c r="F344" t="e">
        <f>Activity!#REF!</f>
        <v>#REF!</v>
      </c>
      <c r="G344">
        <f>Activity!J353</f>
        <v>0</v>
      </c>
      <c r="H344">
        <f>Activity!L353</f>
        <v>0</v>
      </c>
      <c r="I344" t="str">
        <f>Activity!M353</f>
        <v/>
      </c>
      <c r="J344" t="str">
        <f>Activity!N353</f>
        <v/>
      </c>
      <c r="K344" t="str">
        <f>Activity!O353</f>
        <v/>
      </c>
      <c r="L344" s="6">
        <f>Activity!P353</f>
        <v>0</v>
      </c>
      <c r="M344" s="6" t="e">
        <f>Activity!#REF!</f>
        <v>#REF!</v>
      </c>
      <c r="N344" t="e">
        <f>Activity!#REF!</f>
        <v>#REF!</v>
      </c>
      <c r="O344" t="e">
        <f>Activity!#REF!</f>
        <v>#REF!</v>
      </c>
      <c r="P344">
        <f>Activity!V353</f>
        <v>0</v>
      </c>
    </row>
    <row r="345" spans="1:16" x14ac:dyDescent="0.25">
      <c r="A345" t="str">
        <f>Activity!B354</f>
        <v/>
      </c>
      <c r="B345">
        <f>Activity!E354</f>
        <v>0</v>
      </c>
      <c r="C345">
        <f>Activity!F354</f>
        <v>0</v>
      </c>
      <c r="D345">
        <f>Activity!G354</f>
        <v>0</v>
      </c>
      <c r="E345">
        <f>Activity!H354</f>
        <v>0</v>
      </c>
      <c r="F345" t="e">
        <f>Activity!#REF!</f>
        <v>#REF!</v>
      </c>
      <c r="G345">
        <f>Activity!J354</f>
        <v>0</v>
      </c>
      <c r="H345">
        <f>Activity!L354</f>
        <v>0</v>
      </c>
      <c r="I345" t="str">
        <f>Activity!M354</f>
        <v/>
      </c>
      <c r="J345" t="str">
        <f>Activity!N354</f>
        <v/>
      </c>
      <c r="K345" t="str">
        <f>Activity!O354</f>
        <v/>
      </c>
      <c r="L345" s="6">
        <f>Activity!P354</f>
        <v>0</v>
      </c>
      <c r="M345" s="6" t="e">
        <f>Activity!#REF!</f>
        <v>#REF!</v>
      </c>
      <c r="N345" t="e">
        <f>Activity!#REF!</f>
        <v>#REF!</v>
      </c>
      <c r="O345" t="e">
        <f>Activity!#REF!</f>
        <v>#REF!</v>
      </c>
      <c r="P345">
        <f>Activity!V354</f>
        <v>0</v>
      </c>
    </row>
    <row r="346" spans="1:16" x14ac:dyDescent="0.25">
      <c r="A346" t="str">
        <f>Activity!B355</f>
        <v/>
      </c>
      <c r="B346">
        <f>Activity!E355</f>
        <v>0</v>
      </c>
      <c r="C346">
        <f>Activity!F355</f>
        <v>0</v>
      </c>
      <c r="D346">
        <f>Activity!G355</f>
        <v>0</v>
      </c>
      <c r="E346">
        <f>Activity!H355</f>
        <v>0</v>
      </c>
      <c r="F346" t="e">
        <f>Activity!#REF!</f>
        <v>#REF!</v>
      </c>
      <c r="G346">
        <f>Activity!J355</f>
        <v>0</v>
      </c>
      <c r="H346">
        <f>Activity!L355</f>
        <v>0</v>
      </c>
      <c r="I346" t="str">
        <f>Activity!M355</f>
        <v/>
      </c>
      <c r="J346" t="str">
        <f>Activity!N355</f>
        <v/>
      </c>
      <c r="K346" t="str">
        <f>Activity!O355</f>
        <v/>
      </c>
      <c r="L346" s="6">
        <f>Activity!P355</f>
        <v>0</v>
      </c>
      <c r="M346" s="6" t="e">
        <f>Activity!#REF!</f>
        <v>#REF!</v>
      </c>
      <c r="N346" t="e">
        <f>Activity!#REF!</f>
        <v>#REF!</v>
      </c>
      <c r="O346" t="e">
        <f>Activity!#REF!</f>
        <v>#REF!</v>
      </c>
      <c r="P346">
        <f>Activity!V355</f>
        <v>0</v>
      </c>
    </row>
    <row r="347" spans="1:16" x14ac:dyDescent="0.25">
      <c r="A347" t="str">
        <f>Activity!B356</f>
        <v/>
      </c>
      <c r="B347">
        <f>Activity!E356</f>
        <v>0</v>
      </c>
      <c r="C347">
        <f>Activity!F356</f>
        <v>0</v>
      </c>
      <c r="D347">
        <f>Activity!G356</f>
        <v>0</v>
      </c>
      <c r="E347">
        <f>Activity!H356</f>
        <v>0</v>
      </c>
      <c r="F347" t="e">
        <f>Activity!#REF!</f>
        <v>#REF!</v>
      </c>
      <c r="G347">
        <f>Activity!J356</f>
        <v>0</v>
      </c>
      <c r="H347">
        <f>Activity!L356</f>
        <v>0</v>
      </c>
      <c r="I347" t="str">
        <f>Activity!M356</f>
        <v/>
      </c>
      <c r="J347" t="str">
        <f>Activity!N356</f>
        <v/>
      </c>
      <c r="K347" t="str">
        <f>Activity!O356</f>
        <v/>
      </c>
      <c r="L347" s="6">
        <f>Activity!P356</f>
        <v>0</v>
      </c>
      <c r="M347" s="6" t="e">
        <f>Activity!#REF!</f>
        <v>#REF!</v>
      </c>
      <c r="N347" t="e">
        <f>Activity!#REF!</f>
        <v>#REF!</v>
      </c>
      <c r="O347" t="e">
        <f>Activity!#REF!</f>
        <v>#REF!</v>
      </c>
      <c r="P347">
        <f>Activity!V356</f>
        <v>0</v>
      </c>
    </row>
    <row r="348" spans="1:16" x14ac:dyDescent="0.25">
      <c r="A348" t="str">
        <f>Activity!B357</f>
        <v/>
      </c>
      <c r="B348">
        <f>Activity!E357</f>
        <v>0</v>
      </c>
      <c r="C348">
        <f>Activity!F357</f>
        <v>0</v>
      </c>
      <c r="D348">
        <f>Activity!G357</f>
        <v>0</v>
      </c>
      <c r="E348">
        <f>Activity!H357</f>
        <v>0</v>
      </c>
      <c r="F348" t="e">
        <f>Activity!#REF!</f>
        <v>#REF!</v>
      </c>
      <c r="G348">
        <f>Activity!J357</f>
        <v>0</v>
      </c>
      <c r="H348">
        <f>Activity!L357</f>
        <v>0</v>
      </c>
      <c r="I348" t="str">
        <f>Activity!M357</f>
        <v/>
      </c>
      <c r="J348" t="str">
        <f>Activity!N357</f>
        <v/>
      </c>
      <c r="K348" t="str">
        <f>Activity!O357</f>
        <v/>
      </c>
      <c r="L348" s="6">
        <f>Activity!P357</f>
        <v>0</v>
      </c>
      <c r="M348" s="6" t="e">
        <f>Activity!#REF!</f>
        <v>#REF!</v>
      </c>
      <c r="N348" t="e">
        <f>Activity!#REF!</f>
        <v>#REF!</v>
      </c>
      <c r="O348" t="e">
        <f>Activity!#REF!</f>
        <v>#REF!</v>
      </c>
      <c r="P348">
        <f>Activity!V357</f>
        <v>0</v>
      </c>
    </row>
    <row r="349" spans="1:16" x14ac:dyDescent="0.25">
      <c r="A349" t="str">
        <f>Activity!B358</f>
        <v/>
      </c>
      <c r="B349">
        <f>Activity!E358</f>
        <v>0</v>
      </c>
      <c r="C349">
        <f>Activity!F358</f>
        <v>0</v>
      </c>
      <c r="D349">
        <f>Activity!G358</f>
        <v>0</v>
      </c>
      <c r="E349">
        <f>Activity!H358</f>
        <v>0</v>
      </c>
      <c r="F349" t="e">
        <f>Activity!#REF!</f>
        <v>#REF!</v>
      </c>
      <c r="G349">
        <f>Activity!J358</f>
        <v>0</v>
      </c>
      <c r="H349">
        <f>Activity!L358</f>
        <v>0</v>
      </c>
      <c r="I349" t="str">
        <f>Activity!M358</f>
        <v/>
      </c>
      <c r="J349" t="str">
        <f>Activity!N358</f>
        <v/>
      </c>
      <c r="K349" t="str">
        <f>Activity!O358</f>
        <v/>
      </c>
      <c r="L349" s="6">
        <f>Activity!P358</f>
        <v>0</v>
      </c>
      <c r="M349" s="6" t="e">
        <f>Activity!#REF!</f>
        <v>#REF!</v>
      </c>
      <c r="N349" t="e">
        <f>Activity!#REF!</f>
        <v>#REF!</v>
      </c>
      <c r="O349" t="e">
        <f>Activity!#REF!</f>
        <v>#REF!</v>
      </c>
      <c r="P349">
        <f>Activity!V358</f>
        <v>0</v>
      </c>
    </row>
    <row r="350" spans="1:16" x14ac:dyDescent="0.25">
      <c r="A350" t="str">
        <f>Activity!B359</f>
        <v/>
      </c>
      <c r="B350">
        <f>Activity!E359</f>
        <v>0</v>
      </c>
      <c r="C350">
        <f>Activity!F359</f>
        <v>0</v>
      </c>
      <c r="D350">
        <f>Activity!G359</f>
        <v>0</v>
      </c>
      <c r="E350">
        <f>Activity!H359</f>
        <v>0</v>
      </c>
      <c r="F350" t="e">
        <f>Activity!#REF!</f>
        <v>#REF!</v>
      </c>
      <c r="G350">
        <f>Activity!J359</f>
        <v>0</v>
      </c>
      <c r="H350">
        <f>Activity!L359</f>
        <v>0</v>
      </c>
      <c r="I350" t="str">
        <f>Activity!M359</f>
        <v/>
      </c>
      <c r="J350" t="str">
        <f>Activity!N359</f>
        <v/>
      </c>
      <c r="K350" t="str">
        <f>Activity!O359</f>
        <v/>
      </c>
      <c r="L350" s="6">
        <f>Activity!P359</f>
        <v>0</v>
      </c>
      <c r="M350" s="6" t="e">
        <f>Activity!#REF!</f>
        <v>#REF!</v>
      </c>
      <c r="N350" t="e">
        <f>Activity!#REF!</f>
        <v>#REF!</v>
      </c>
      <c r="O350" t="e">
        <f>Activity!#REF!</f>
        <v>#REF!</v>
      </c>
      <c r="P350">
        <f>Activity!V359</f>
        <v>0</v>
      </c>
    </row>
    <row r="351" spans="1:16" x14ac:dyDescent="0.25">
      <c r="A351" t="str">
        <f>Activity!B360</f>
        <v/>
      </c>
      <c r="B351">
        <f>Activity!E360</f>
        <v>0</v>
      </c>
      <c r="C351">
        <f>Activity!F360</f>
        <v>0</v>
      </c>
      <c r="D351">
        <f>Activity!G360</f>
        <v>0</v>
      </c>
      <c r="E351">
        <f>Activity!H360</f>
        <v>0</v>
      </c>
      <c r="F351" t="e">
        <f>Activity!#REF!</f>
        <v>#REF!</v>
      </c>
      <c r="G351">
        <f>Activity!J360</f>
        <v>0</v>
      </c>
      <c r="H351">
        <f>Activity!L360</f>
        <v>0</v>
      </c>
      <c r="I351" t="str">
        <f>Activity!M360</f>
        <v/>
      </c>
      <c r="J351" t="str">
        <f>Activity!N360</f>
        <v/>
      </c>
      <c r="K351" t="str">
        <f>Activity!O360</f>
        <v/>
      </c>
      <c r="L351" s="6">
        <f>Activity!P360</f>
        <v>0</v>
      </c>
      <c r="M351" s="6" t="e">
        <f>Activity!#REF!</f>
        <v>#REF!</v>
      </c>
      <c r="N351" t="e">
        <f>Activity!#REF!</f>
        <v>#REF!</v>
      </c>
      <c r="O351" t="e">
        <f>Activity!#REF!</f>
        <v>#REF!</v>
      </c>
      <c r="P351">
        <f>Activity!V360</f>
        <v>0</v>
      </c>
    </row>
    <row r="352" spans="1:16" x14ac:dyDescent="0.25">
      <c r="A352" t="str">
        <f>Activity!B361</f>
        <v/>
      </c>
      <c r="B352">
        <f>Activity!E361</f>
        <v>0</v>
      </c>
      <c r="C352">
        <f>Activity!F361</f>
        <v>0</v>
      </c>
      <c r="D352">
        <f>Activity!G361</f>
        <v>0</v>
      </c>
      <c r="E352">
        <f>Activity!H361</f>
        <v>0</v>
      </c>
      <c r="F352" t="e">
        <f>Activity!#REF!</f>
        <v>#REF!</v>
      </c>
      <c r="G352">
        <f>Activity!J361</f>
        <v>0</v>
      </c>
      <c r="H352">
        <f>Activity!L361</f>
        <v>0</v>
      </c>
      <c r="I352" t="str">
        <f>Activity!M361</f>
        <v/>
      </c>
      <c r="J352" t="str">
        <f>Activity!N361</f>
        <v/>
      </c>
      <c r="K352" t="str">
        <f>Activity!O361</f>
        <v/>
      </c>
      <c r="L352" s="6">
        <f>Activity!P361</f>
        <v>0</v>
      </c>
      <c r="M352" s="6" t="e">
        <f>Activity!#REF!</f>
        <v>#REF!</v>
      </c>
      <c r="N352" t="e">
        <f>Activity!#REF!</f>
        <v>#REF!</v>
      </c>
      <c r="O352" t="e">
        <f>Activity!#REF!</f>
        <v>#REF!</v>
      </c>
      <c r="P352">
        <f>Activity!V361</f>
        <v>0</v>
      </c>
    </row>
    <row r="353" spans="1:16" x14ac:dyDescent="0.25">
      <c r="A353" t="str">
        <f>Activity!B362</f>
        <v/>
      </c>
      <c r="B353">
        <f>Activity!E362</f>
        <v>0</v>
      </c>
      <c r="C353">
        <f>Activity!F362</f>
        <v>0</v>
      </c>
      <c r="D353">
        <f>Activity!G362</f>
        <v>0</v>
      </c>
      <c r="E353">
        <f>Activity!H362</f>
        <v>0</v>
      </c>
      <c r="F353" t="e">
        <f>Activity!#REF!</f>
        <v>#REF!</v>
      </c>
      <c r="G353">
        <f>Activity!J362</f>
        <v>0</v>
      </c>
      <c r="H353">
        <f>Activity!L362</f>
        <v>0</v>
      </c>
      <c r="I353" t="str">
        <f>Activity!M362</f>
        <v/>
      </c>
      <c r="J353" t="str">
        <f>Activity!N362</f>
        <v/>
      </c>
      <c r="K353" t="str">
        <f>Activity!O362</f>
        <v/>
      </c>
      <c r="L353" s="6">
        <f>Activity!P362</f>
        <v>0</v>
      </c>
      <c r="M353" s="6" t="e">
        <f>Activity!#REF!</f>
        <v>#REF!</v>
      </c>
      <c r="N353" t="e">
        <f>Activity!#REF!</f>
        <v>#REF!</v>
      </c>
      <c r="O353" t="e">
        <f>Activity!#REF!</f>
        <v>#REF!</v>
      </c>
      <c r="P353">
        <f>Activity!V362</f>
        <v>0</v>
      </c>
    </row>
    <row r="354" spans="1:16" x14ac:dyDescent="0.25">
      <c r="A354" t="str">
        <f>Activity!B363</f>
        <v/>
      </c>
      <c r="B354">
        <f>Activity!E363</f>
        <v>0</v>
      </c>
      <c r="C354">
        <f>Activity!F363</f>
        <v>0</v>
      </c>
      <c r="D354">
        <f>Activity!G363</f>
        <v>0</v>
      </c>
      <c r="E354">
        <f>Activity!H363</f>
        <v>0</v>
      </c>
      <c r="F354" t="e">
        <f>Activity!#REF!</f>
        <v>#REF!</v>
      </c>
      <c r="G354">
        <f>Activity!J363</f>
        <v>0</v>
      </c>
      <c r="H354">
        <f>Activity!L363</f>
        <v>0</v>
      </c>
      <c r="I354" t="str">
        <f>Activity!M363</f>
        <v/>
      </c>
      <c r="J354" t="str">
        <f>Activity!N363</f>
        <v/>
      </c>
      <c r="K354" t="str">
        <f>Activity!O363</f>
        <v/>
      </c>
      <c r="L354" s="6">
        <f>Activity!P363</f>
        <v>0</v>
      </c>
      <c r="M354" s="6" t="e">
        <f>Activity!#REF!</f>
        <v>#REF!</v>
      </c>
      <c r="N354" t="e">
        <f>Activity!#REF!</f>
        <v>#REF!</v>
      </c>
      <c r="O354" t="e">
        <f>Activity!#REF!</f>
        <v>#REF!</v>
      </c>
      <c r="P354">
        <f>Activity!V363</f>
        <v>0</v>
      </c>
    </row>
    <row r="355" spans="1:16" x14ac:dyDescent="0.25">
      <c r="A355" t="str">
        <f>Activity!B364</f>
        <v/>
      </c>
      <c r="B355">
        <f>Activity!E364</f>
        <v>0</v>
      </c>
      <c r="C355">
        <f>Activity!F364</f>
        <v>0</v>
      </c>
      <c r="D355">
        <f>Activity!G364</f>
        <v>0</v>
      </c>
      <c r="E355">
        <f>Activity!H364</f>
        <v>0</v>
      </c>
      <c r="F355" t="e">
        <f>Activity!#REF!</f>
        <v>#REF!</v>
      </c>
      <c r="G355">
        <f>Activity!J364</f>
        <v>0</v>
      </c>
      <c r="H355">
        <f>Activity!L364</f>
        <v>0</v>
      </c>
      <c r="I355" t="str">
        <f>Activity!M364</f>
        <v/>
      </c>
      <c r="J355" t="str">
        <f>Activity!N364</f>
        <v/>
      </c>
      <c r="K355" t="str">
        <f>Activity!O364</f>
        <v/>
      </c>
      <c r="L355" s="6">
        <f>Activity!P364</f>
        <v>0</v>
      </c>
      <c r="M355" s="6" t="e">
        <f>Activity!#REF!</f>
        <v>#REF!</v>
      </c>
      <c r="N355" t="e">
        <f>Activity!#REF!</f>
        <v>#REF!</v>
      </c>
      <c r="O355" t="e">
        <f>Activity!#REF!</f>
        <v>#REF!</v>
      </c>
      <c r="P355">
        <f>Activity!V364</f>
        <v>0</v>
      </c>
    </row>
    <row r="356" spans="1:16" x14ac:dyDescent="0.25">
      <c r="A356" t="str">
        <f>Activity!B365</f>
        <v/>
      </c>
      <c r="B356">
        <f>Activity!E365</f>
        <v>0</v>
      </c>
      <c r="C356">
        <f>Activity!F365</f>
        <v>0</v>
      </c>
      <c r="D356">
        <f>Activity!G365</f>
        <v>0</v>
      </c>
      <c r="E356">
        <f>Activity!H365</f>
        <v>0</v>
      </c>
      <c r="F356" t="e">
        <f>Activity!#REF!</f>
        <v>#REF!</v>
      </c>
      <c r="G356">
        <f>Activity!J365</f>
        <v>0</v>
      </c>
      <c r="H356">
        <f>Activity!L365</f>
        <v>0</v>
      </c>
      <c r="I356" t="str">
        <f>Activity!M365</f>
        <v/>
      </c>
      <c r="J356" t="str">
        <f>Activity!N365</f>
        <v/>
      </c>
      <c r="K356" t="str">
        <f>Activity!O365</f>
        <v/>
      </c>
      <c r="L356" s="6">
        <f>Activity!P365</f>
        <v>0</v>
      </c>
      <c r="M356" s="6" t="e">
        <f>Activity!#REF!</f>
        <v>#REF!</v>
      </c>
      <c r="N356" t="e">
        <f>Activity!#REF!</f>
        <v>#REF!</v>
      </c>
      <c r="O356" t="e">
        <f>Activity!#REF!</f>
        <v>#REF!</v>
      </c>
      <c r="P356">
        <f>Activity!V365</f>
        <v>0</v>
      </c>
    </row>
    <row r="357" spans="1:16" x14ac:dyDescent="0.25">
      <c r="A357" t="str">
        <f>Activity!B366</f>
        <v/>
      </c>
      <c r="B357">
        <f>Activity!E366</f>
        <v>0</v>
      </c>
      <c r="C357">
        <f>Activity!F366</f>
        <v>0</v>
      </c>
      <c r="D357">
        <f>Activity!G366</f>
        <v>0</v>
      </c>
      <c r="E357">
        <f>Activity!H366</f>
        <v>0</v>
      </c>
      <c r="F357" t="e">
        <f>Activity!#REF!</f>
        <v>#REF!</v>
      </c>
      <c r="G357">
        <f>Activity!J366</f>
        <v>0</v>
      </c>
      <c r="H357">
        <f>Activity!L366</f>
        <v>0</v>
      </c>
      <c r="I357" t="str">
        <f>Activity!M366</f>
        <v/>
      </c>
      <c r="J357" t="str">
        <f>Activity!N366</f>
        <v/>
      </c>
      <c r="K357" t="str">
        <f>Activity!O366</f>
        <v/>
      </c>
      <c r="L357" s="6">
        <f>Activity!P366</f>
        <v>0</v>
      </c>
      <c r="M357" s="6" t="e">
        <f>Activity!#REF!</f>
        <v>#REF!</v>
      </c>
      <c r="N357" t="e">
        <f>Activity!#REF!</f>
        <v>#REF!</v>
      </c>
      <c r="O357" t="e">
        <f>Activity!#REF!</f>
        <v>#REF!</v>
      </c>
      <c r="P357">
        <f>Activity!V366</f>
        <v>0</v>
      </c>
    </row>
    <row r="358" spans="1:16" x14ac:dyDescent="0.25">
      <c r="A358" t="str">
        <f>Activity!B367</f>
        <v/>
      </c>
      <c r="B358">
        <f>Activity!E367</f>
        <v>0</v>
      </c>
      <c r="C358">
        <f>Activity!F367</f>
        <v>0</v>
      </c>
      <c r="D358">
        <f>Activity!G367</f>
        <v>0</v>
      </c>
      <c r="E358">
        <f>Activity!H367</f>
        <v>0</v>
      </c>
      <c r="F358" t="e">
        <f>Activity!#REF!</f>
        <v>#REF!</v>
      </c>
      <c r="G358">
        <f>Activity!J367</f>
        <v>0</v>
      </c>
      <c r="H358">
        <f>Activity!L367</f>
        <v>0</v>
      </c>
      <c r="I358" t="str">
        <f>Activity!M367</f>
        <v/>
      </c>
      <c r="J358" t="str">
        <f>Activity!N367</f>
        <v/>
      </c>
      <c r="K358" t="str">
        <f>Activity!O367</f>
        <v/>
      </c>
      <c r="L358" s="6">
        <f>Activity!P367</f>
        <v>0</v>
      </c>
      <c r="M358" s="6" t="e">
        <f>Activity!#REF!</f>
        <v>#REF!</v>
      </c>
      <c r="N358" t="e">
        <f>Activity!#REF!</f>
        <v>#REF!</v>
      </c>
      <c r="O358" t="e">
        <f>Activity!#REF!</f>
        <v>#REF!</v>
      </c>
      <c r="P358">
        <f>Activity!V367</f>
        <v>0</v>
      </c>
    </row>
    <row r="359" spans="1:16" x14ac:dyDescent="0.25">
      <c r="A359" t="str">
        <f>Activity!B368</f>
        <v/>
      </c>
      <c r="B359">
        <f>Activity!E368</f>
        <v>0</v>
      </c>
      <c r="C359">
        <f>Activity!F368</f>
        <v>0</v>
      </c>
      <c r="D359">
        <f>Activity!G368</f>
        <v>0</v>
      </c>
      <c r="E359">
        <f>Activity!H368</f>
        <v>0</v>
      </c>
      <c r="F359" t="e">
        <f>Activity!#REF!</f>
        <v>#REF!</v>
      </c>
      <c r="G359">
        <f>Activity!J368</f>
        <v>0</v>
      </c>
      <c r="H359">
        <f>Activity!L368</f>
        <v>0</v>
      </c>
      <c r="I359" t="str">
        <f>Activity!M368</f>
        <v/>
      </c>
      <c r="J359" t="str">
        <f>Activity!N368</f>
        <v/>
      </c>
      <c r="K359" t="str">
        <f>Activity!O368</f>
        <v/>
      </c>
      <c r="L359" s="6">
        <f>Activity!P368</f>
        <v>0</v>
      </c>
      <c r="M359" s="6" t="e">
        <f>Activity!#REF!</f>
        <v>#REF!</v>
      </c>
      <c r="N359" t="e">
        <f>Activity!#REF!</f>
        <v>#REF!</v>
      </c>
      <c r="O359" t="e">
        <f>Activity!#REF!</f>
        <v>#REF!</v>
      </c>
      <c r="P359">
        <f>Activity!V368</f>
        <v>0</v>
      </c>
    </row>
    <row r="360" spans="1:16" x14ac:dyDescent="0.25">
      <c r="A360" t="str">
        <f>Activity!B369</f>
        <v/>
      </c>
      <c r="B360">
        <f>Activity!E369</f>
        <v>0</v>
      </c>
      <c r="C360">
        <f>Activity!F369</f>
        <v>0</v>
      </c>
      <c r="D360">
        <f>Activity!G369</f>
        <v>0</v>
      </c>
      <c r="E360">
        <f>Activity!H369</f>
        <v>0</v>
      </c>
      <c r="F360" t="e">
        <f>Activity!#REF!</f>
        <v>#REF!</v>
      </c>
      <c r="G360">
        <f>Activity!J369</f>
        <v>0</v>
      </c>
      <c r="H360">
        <f>Activity!L369</f>
        <v>0</v>
      </c>
      <c r="I360" t="str">
        <f>Activity!M369</f>
        <v/>
      </c>
      <c r="J360" t="str">
        <f>Activity!N369</f>
        <v/>
      </c>
      <c r="K360" t="str">
        <f>Activity!O369</f>
        <v/>
      </c>
      <c r="L360" s="6">
        <f>Activity!P369</f>
        <v>0</v>
      </c>
      <c r="M360" s="6" t="e">
        <f>Activity!#REF!</f>
        <v>#REF!</v>
      </c>
      <c r="N360" t="e">
        <f>Activity!#REF!</f>
        <v>#REF!</v>
      </c>
      <c r="O360" t="e">
        <f>Activity!#REF!</f>
        <v>#REF!</v>
      </c>
      <c r="P360">
        <f>Activity!V369</f>
        <v>0</v>
      </c>
    </row>
    <row r="361" spans="1:16" x14ac:dyDescent="0.25">
      <c r="A361" t="str">
        <f>Activity!B370</f>
        <v/>
      </c>
      <c r="B361">
        <f>Activity!E370</f>
        <v>0</v>
      </c>
      <c r="C361">
        <f>Activity!F370</f>
        <v>0</v>
      </c>
      <c r="D361">
        <f>Activity!G370</f>
        <v>0</v>
      </c>
      <c r="E361">
        <f>Activity!H370</f>
        <v>0</v>
      </c>
      <c r="F361" t="e">
        <f>Activity!#REF!</f>
        <v>#REF!</v>
      </c>
      <c r="G361">
        <f>Activity!J370</f>
        <v>0</v>
      </c>
      <c r="H361">
        <f>Activity!L370</f>
        <v>0</v>
      </c>
      <c r="I361" t="str">
        <f>Activity!M370</f>
        <v/>
      </c>
      <c r="J361" t="str">
        <f>Activity!N370</f>
        <v/>
      </c>
      <c r="K361" t="str">
        <f>Activity!O370</f>
        <v/>
      </c>
      <c r="L361" s="6">
        <f>Activity!P370</f>
        <v>0</v>
      </c>
      <c r="M361" s="6" t="e">
        <f>Activity!#REF!</f>
        <v>#REF!</v>
      </c>
      <c r="N361" t="e">
        <f>Activity!#REF!</f>
        <v>#REF!</v>
      </c>
      <c r="O361" t="e">
        <f>Activity!#REF!</f>
        <v>#REF!</v>
      </c>
      <c r="P361">
        <f>Activity!V370</f>
        <v>0</v>
      </c>
    </row>
    <row r="362" spans="1:16" x14ac:dyDescent="0.25">
      <c r="A362" t="str">
        <f>Activity!B371</f>
        <v/>
      </c>
      <c r="B362">
        <f>Activity!E371</f>
        <v>0</v>
      </c>
      <c r="C362">
        <f>Activity!F371</f>
        <v>0</v>
      </c>
      <c r="D362">
        <f>Activity!G371</f>
        <v>0</v>
      </c>
      <c r="E362">
        <f>Activity!H371</f>
        <v>0</v>
      </c>
      <c r="F362" t="e">
        <f>Activity!#REF!</f>
        <v>#REF!</v>
      </c>
      <c r="G362">
        <f>Activity!J371</f>
        <v>0</v>
      </c>
      <c r="H362">
        <f>Activity!L371</f>
        <v>0</v>
      </c>
      <c r="I362" t="str">
        <f>Activity!M371</f>
        <v/>
      </c>
      <c r="J362" t="str">
        <f>Activity!N371</f>
        <v/>
      </c>
      <c r="K362" t="str">
        <f>Activity!O371</f>
        <v/>
      </c>
      <c r="L362" s="6">
        <f>Activity!P371</f>
        <v>0</v>
      </c>
      <c r="M362" s="6" t="e">
        <f>Activity!#REF!</f>
        <v>#REF!</v>
      </c>
      <c r="N362" t="e">
        <f>Activity!#REF!</f>
        <v>#REF!</v>
      </c>
      <c r="O362" t="e">
        <f>Activity!#REF!</f>
        <v>#REF!</v>
      </c>
      <c r="P362">
        <f>Activity!V371</f>
        <v>0</v>
      </c>
    </row>
    <row r="363" spans="1:16" x14ac:dyDescent="0.25">
      <c r="A363" t="str">
        <f>Activity!B372</f>
        <v/>
      </c>
      <c r="B363">
        <f>Activity!E372</f>
        <v>0</v>
      </c>
      <c r="C363">
        <f>Activity!F372</f>
        <v>0</v>
      </c>
      <c r="D363">
        <f>Activity!G372</f>
        <v>0</v>
      </c>
      <c r="E363">
        <f>Activity!H372</f>
        <v>0</v>
      </c>
      <c r="F363" t="e">
        <f>Activity!#REF!</f>
        <v>#REF!</v>
      </c>
      <c r="G363">
        <f>Activity!J372</f>
        <v>0</v>
      </c>
      <c r="H363">
        <f>Activity!L372</f>
        <v>0</v>
      </c>
      <c r="I363" t="str">
        <f>Activity!M372</f>
        <v/>
      </c>
      <c r="J363" t="str">
        <f>Activity!N372</f>
        <v/>
      </c>
      <c r="K363" t="str">
        <f>Activity!O372</f>
        <v/>
      </c>
      <c r="L363" s="6">
        <f>Activity!P372</f>
        <v>0</v>
      </c>
      <c r="M363" s="6" t="e">
        <f>Activity!#REF!</f>
        <v>#REF!</v>
      </c>
      <c r="N363" t="e">
        <f>Activity!#REF!</f>
        <v>#REF!</v>
      </c>
      <c r="O363" t="e">
        <f>Activity!#REF!</f>
        <v>#REF!</v>
      </c>
      <c r="P363">
        <f>Activity!V372</f>
        <v>0</v>
      </c>
    </row>
    <row r="364" spans="1:16" x14ac:dyDescent="0.25">
      <c r="A364" t="str">
        <f>Activity!B373</f>
        <v/>
      </c>
      <c r="B364">
        <f>Activity!E373</f>
        <v>0</v>
      </c>
      <c r="C364">
        <f>Activity!F373</f>
        <v>0</v>
      </c>
      <c r="D364">
        <f>Activity!G373</f>
        <v>0</v>
      </c>
      <c r="E364">
        <f>Activity!H373</f>
        <v>0</v>
      </c>
      <c r="F364" t="e">
        <f>Activity!#REF!</f>
        <v>#REF!</v>
      </c>
      <c r="G364">
        <f>Activity!J373</f>
        <v>0</v>
      </c>
      <c r="H364">
        <f>Activity!L373</f>
        <v>0</v>
      </c>
      <c r="I364" t="str">
        <f>Activity!M373</f>
        <v/>
      </c>
      <c r="J364" t="str">
        <f>Activity!N373</f>
        <v/>
      </c>
      <c r="K364" t="str">
        <f>Activity!O373</f>
        <v/>
      </c>
      <c r="L364" s="6">
        <f>Activity!P373</f>
        <v>0</v>
      </c>
      <c r="M364" s="6" t="e">
        <f>Activity!#REF!</f>
        <v>#REF!</v>
      </c>
      <c r="N364" t="e">
        <f>Activity!#REF!</f>
        <v>#REF!</v>
      </c>
      <c r="O364" t="e">
        <f>Activity!#REF!</f>
        <v>#REF!</v>
      </c>
      <c r="P364">
        <f>Activity!V373</f>
        <v>0</v>
      </c>
    </row>
    <row r="365" spans="1:16" x14ac:dyDescent="0.25">
      <c r="A365" t="str">
        <f>Activity!B374</f>
        <v/>
      </c>
      <c r="B365">
        <f>Activity!E374</f>
        <v>0</v>
      </c>
      <c r="C365">
        <f>Activity!F374</f>
        <v>0</v>
      </c>
      <c r="D365">
        <f>Activity!G374</f>
        <v>0</v>
      </c>
      <c r="E365">
        <f>Activity!H374</f>
        <v>0</v>
      </c>
      <c r="F365" t="e">
        <f>Activity!#REF!</f>
        <v>#REF!</v>
      </c>
      <c r="G365">
        <f>Activity!J374</f>
        <v>0</v>
      </c>
      <c r="H365">
        <f>Activity!L374</f>
        <v>0</v>
      </c>
      <c r="I365" t="str">
        <f>Activity!M374</f>
        <v/>
      </c>
      <c r="J365" t="str">
        <f>Activity!N374</f>
        <v/>
      </c>
      <c r="K365" t="str">
        <f>Activity!O374</f>
        <v/>
      </c>
      <c r="L365" s="6">
        <f>Activity!P374</f>
        <v>0</v>
      </c>
      <c r="M365" s="6" t="e">
        <f>Activity!#REF!</f>
        <v>#REF!</v>
      </c>
      <c r="N365" t="e">
        <f>Activity!#REF!</f>
        <v>#REF!</v>
      </c>
      <c r="O365" t="e">
        <f>Activity!#REF!</f>
        <v>#REF!</v>
      </c>
      <c r="P365">
        <f>Activity!V374</f>
        <v>0</v>
      </c>
    </row>
    <row r="366" spans="1:16" x14ac:dyDescent="0.25">
      <c r="A366" t="str">
        <f>Activity!B375</f>
        <v/>
      </c>
      <c r="B366">
        <f>Activity!E375</f>
        <v>0</v>
      </c>
      <c r="C366">
        <f>Activity!F375</f>
        <v>0</v>
      </c>
      <c r="D366">
        <f>Activity!G375</f>
        <v>0</v>
      </c>
      <c r="E366">
        <f>Activity!H375</f>
        <v>0</v>
      </c>
      <c r="F366" t="e">
        <f>Activity!#REF!</f>
        <v>#REF!</v>
      </c>
      <c r="G366">
        <f>Activity!J375</f>
        <v>0</v>
      </c>
      <c r="H366">
        <f>Activity!L375</f>
        <v>0</v>
      </c>
      <c r="I366" t="str">
        <f>Activity!M375</f>
        <v/>
      </c>
      <c r="J366" t="str">
        <f>Activity!N375</f>
        <v/>
      </c>
      <c r="K366" t="str">
        <f>Activity!O375</f>
        <v/>
      </c>
      <c r="L366" s="6">
        <f>Activity!P375</f>
        <v>0</v>
      </c>
      <c r="M366" s="6" t="e">
        <f>Activity!#REF!</f>
        <v>#REF!</v>
      </c>
      <c r="N366" t="e">
        <f>Activity!#REF!</f>
        <v>#REF!</v>
      </c>
      <c r="O366" t="e">
        <f>Activity!#REF!</f>
        <v>#REF!</v>
      </c>
      <c r="P366">
        <f>Activity!V375</f>
        <v>0</v>
      </c>
    </row>
    <row r="367" spans="1:16" x14ac:dyDescent="0.25">
      <c r="A367" t="str">
        <f>Activity!B376</f>
        <v/>
      </c>
      <c r="B367">
        <f>Activity!E376</f>
        <v>0</v>
      </c>
      <c r="C367">
        <f>Activity!F376</f>
        <v>0</v>
      </c>
      <c r="D367">
        <f>Activity!G376</f>
        <v>0</v>
      </c>
      <c r="E367">
        <f>Activity!H376</f>
        <v>0</v>
      </c>
      <c r="F367" t="e">
        <f>Activity!#REF!</f>
        <v>#REF!</v>
      </c>
      <c r="G367">
        <f>Activity!J376</f>
        <v>0</v>
      </c>
      <c r="H367">
        <f>Activity!L376</f>
        <v>0</v>
      </c>
      <c r="I367" t="str">
        <f>Activity!M376</f>
        <v/>
      </c>
      <c r="J367" t="str">
        <f>Activity!N376</f>
        <v/>
      </c>
      <c r="K367" t="str">
        <f>Activity!O376</f>
        <v/>
      </c>
      <c r="L367" s="6">
        <f>Activity!P376</f>
        <v>0</v>
      </c>
      <c r="M367" s="6" t="e">
        <f>Activity!#REF!</f>
        <v>#REF!</v>
      </c>
      <c r="N367" t="e">
        <f>Activity!#REF!</f>
        <v>#REF!</v>
      </c>
      <c r="O367" t="e">
        <f>Activity!#REF!</f>
        <v>#REF!</v>
      </c>
      <c r="P367">
        <f>Activity!V376</f>
        <v>0</v>
      </c>
    </row>
    <row r="368" spans="1:16" x14ac:dyDescent="0.25">
      <c r="A368" t="str">
        <f>Activity!B377</f>
        <v/>
      </c>
      <c r="B368">
        <f>Activity!E377</f>
        <v>0</v>
      </c>
      <c r="C368">
        <f>Activity!F377</f>
        <v>0</v>
      </c>
      <c r="D368">
        <f>Activity!G377</f>
        <v>0</v>
      </c>
      <c r="E368">
        <f>Activity!H377</f>
        <v>0</v>
      </c>
      <c r="F368" t="e">
        <f>Activity!#REF!</f>
        <v>#REF!</v>
      </c>
      <c r="G368">
        <f>Activity!J377</f>
        <v>0</v>
      </c>
      <c r="H368">
        <f>Activity!L377</f>
        <v>0</v>
      </c>
      <c r="I368" t="str">
        <f>Activity!M377</f>
        <v/>
      </c>
      <c r="J368" t="str">
        <f>Activity!N377</f>
        <v/>
      </c>
      <c r="K368" t="str">
        <f>Activity!O377</f>
        <v/>
      </c>
      <c r="L368" s="6">
        <f>Activity!P377</f>
        <v>0</v>
      </c>
      <c r="M368" s="6" t="e">
        <f>Activity!#REF!</f>
        <v>#REF!</v>
      </c>
      <c r="N368" t="e">
        <f>Activity!#REF!</f>
        <v>#REF!</v>
      </c>
      <c r="O368" t="e">
        <f>Activity!#REF!</f>
        <v>#REF!</v>
      </c>
      <c r="P368">
        <f>Activity!V377</f>
        <v>0</v>
      </c>
    </row>
    <row r="369" spans="1:16" x14ac:dyDescent="0.25">
      <c r="A369" t="str">
        <f>Activity!B378</f>
        <v/>
      </c>
      <c r="B369">
        <f>Activity!E378</f>
        <v>0</v>
      </c>
      <c r="C369">
        <f>Activity!F378</f>
        <v>0</v>
      </c>
      <c r="D369">
        <f>Activity!G378</f>
        <v>0</v>
      </c>
      <c r="E369">
        <f>Activity!H378</f>
        <v>0</v>
      </c>
      <c r="F369" t="e">
        <f>Activity!#REF!</f>
        <v>#REF!</v>
      </c>
      <c r="G369">
        <f>Activity!J378</f>
        <v>0</v>
      </c>
      <c r="H369">
        <f>Activity!L378</f>
        <v>0</v>
      </c>
      <c r="I369" t="str">
        <f>Activity!M378</f>
        <v/>
      </c>
      <c r="J369" t="str">
        <f>Activity!N378</f>
        <v/>
      </c>
      <c r="K369" t="str">
        <f>Activity!O378</f>
        <v/>
      </c>
      <c r="L369" s="6">
        <f>Activity!P378</f>
        <v>0</v>
      </c>
      <c r="M369" s="6" t="e">
        <f>Activity!#REF!</f>
        <v>#REF!</v>
      </c>
      <c r="N369" t="e">
        <f>Activity!#REF!</f>
        <v>#REF!</v>
      </c>
      <c r="O369" t="e">
        <f>Activity!#REF!</f>
        <v>#REF!</v>
      </c>
      <c r="P369">
        <f>Activity!V378</f>
        <v>0</v>
      </c>
    </row>
    <row r="370" spans="1:16" x14ac:dyDescent="0.25">
      <c r="A370" t="str">
        <f>Activity!B379</f>
        <v/>
      </c>
      <c r="B370">
        <f>Activity!E379</f>
        <v>0</v>
      </c>
      <c r="C370">
        <f>Activity!F379</f>
        <v>0</v>
      </c>
      <c r="D370">
        <f>Activity!G379</f>
        <v>0</v>
      </c>
      <c r="E370">
        <f>Activity!H379</f>
        <v>0</v>
      </c>
      <c r="F370" t="e">
        <f>Activity!#REF!</f>
        <v>#REF!</v>
      </c>
      <c r="G370">
        <f>Activity!J379</f>
        <v>0</v>
      </c>
      <c r="H370">
        <f>Activity!L379</f>
        <v>0</v>
      </c>
      <c r="I370" t="str">
        <f>Activity!M379</f>
        <v/>
      </c>
      <c r="J370" t="str">
        <f>Activity!N379</f>
        <v/>
      </c>
      <c r="K370" t="str">
        <f>Activity!O379</f>
        <v/>
      </c>
      <c r="L370" s="6">
        <f>Activity!P379</f>
        <v>0</v>
      </c>
      <c r="M370" s="6" t="e">
        <f>Activity!#REF!</f>
        <v>#REF!</v>
      </c>
      <c r="N370" t="e">
        <f>Activity!#REF!</f>
        <v>#REF!</v>
      </c>
      <c r="O370" t="e">
        <f>Activity!#REF!</f>
        <v>#REF!</v>
      </c>
      <c r="P370">
        <f>Activity!V379</f>
        <v>0</v>
      </c>
    </row>
    <row r="371" spans="1:16" x14ac:dyDescent="0.25">
      <c r="A371" t="str">
        <f>Activity!B380</f>
        <v/>
      </c>
      <c r="B371">
        <f>Activity!E380</f>
        <v>0</v>
      </c>
      <c r="C371">
        <f>Activity!F380</f>
        <v>0</v>
      </c>
      <c r="D371">
        <f>Activity!G380</f>
        <v>0</v>
      </c>
      <c r="E371">
        <f>Activity!H380</f>
        <v>0</v>
      </c>
      <c r="F371" t="e">
        <f>Activity!#REF!</f>
        <v>#REF!</v>
      </c>
      <c r="G371">
        <f>Activity!J380</f>
        <v>0</v>
      </c>
      <c r="H371">
        <f>Activity!L380</f>
        <v>0</v>
      </c>
      <c r="I371" t="str">
        <f>Activity!M380</f>
        <v/>
      </c>
      <c r="J371" t="str">
        <f>Activity!N380</f>
        <v/>
      </c>
      <c r="K371" t="str">
        <f>Activity!O380</f>
        <v/>
      </c>
      <c r="L371" s="6">
        <f>Activity!P380</f>
        <v>0</v>
      </c>
      <c r="M371" s="6" t="e">
        <f>Activity!#REF!</f>
        <v>#REF!</v>
      </c>
      <c r="N371" t="e">
        <f>Activity!#REF!</f>
        <v>#REF!</v>
      </c>
      <c r="O371" t="e">
        <f>Activity!#REF!</f>
        <v>#REF!</v>
      </c>
      <c r="P371">
        <f>Activity!V380</f>
        <v>0</v>
      </c>
    </row>
    <row r="372" spans="1:16" x14ac:dyDescent="0.25">
      <c r="A372" t="str">
        <f>Activity!B381</f>
        <v/>
      </c>
      <c r="B372">
        <f>Activity!E381</f>
        <v>0</v>
      </c>
      <c r="C372">
        <f>Activity!F381</f>
        <v>0</v>
      </c>
      <c r="D372">
        <f>Activity!G381</f>
        <v>0</v>
      </c>
      <c r="E372">
        <f>Activity!H381</f>
        <v>0</v>
      </c>
      <c r="F372" t="e">
        <f>Activity!#REF!</f>
        <v>#REF!</v>
      </c>
      <c r="G372">
        <f>Activity!J381</f>
        <v>0</v>
      </c>
      <c r="H372">
        <f>Activity!L381</f>
        <v>0</v>
      </c>
      <c r="I372" t="str">
        <f>Activity!M381</f>
        <v/>
      </c>
      <c r="J372" t="str">
        <f>Activity!N381</f>
        <v/>
      </c>
      <c r="K372" t="str">
        <f>Activity!O381</f>
        <v/>
      </c>
      <c r="L372" s="6">
        <f>Activity!P381</f>
        <v>0</v>
      </c>
      <c r="M372" s="6" t="e">
        <f>Activity!#REF!</f>
        <v>#REF!</v>
      </c>
      <c r="N372" t="e">
        <f>Activity!#REF!</f>
        <v>#REF!</v>
      </c>
      <c r="O372" t="e">
        <f>Activity!#REF!</f>
        <v>#REF!</v>
      </c>
      <c r="P372">
        <f>Activity!V381</f>
        <v>0</v>
      </c>
    </row>
    <row r="373" spans="1:16" x14ac:dyDescent="0.25">
      <c r="A373" t="str">
        <f>Activity!B382</f>
        <v/>
      </c>
      <c r="B373">
        <f>Activity!E382</f>
        <v>0</v>
      </c>
      <c r="C373">
        <f>Activity!F382</f>
        <v>0</v>
      </c>
      <c r="D373">
        <f>Activity!G382</f>
        <v>0</v>
      </c>
      <c r="E373">
        <f>Activity!H382</f>
        <v>0</v>
      </c>
      <c r="F373" t="e">
        <f>Activity!#REF!</f>
        <v>#REF!</v>
      </c>
      <c r="G373">
        <f>Activity!J382</f>
        <v>0</v>
      </c>
      <c r="H373">
        <f>Activity!L382</f>
        <v>0</v>
      </c>
      <c r="I373" t="str">
        <f>Activity!M382</f>
        <v/>
      </c>
      <c r="J373" t="str">
        <f>Activity!N382</f>
        <v/>
      </c>
      <c r="K373" t="str">
        <f>Activity!O382</f>
        <v/>
      </c>
      <c r="L373" s="6">
        <f>Activity!P382</f>
        <v>0</v>
      </c>
      <c r="M373" s="6" t="e">
        <f>Activity!#REF!</f>
        <v>#REF!</v>
      </c>
      <c r="N373" t="e">
        <f>Activity!#REF!</f>
        <v>#REF!</v>
      </c>
      <c r="O373" t="e">
        <f>Activity!#REF!</f>
        <v>#REF!</v>
      </c>
      <c r="P373">
        <f>Activity!V382</f>
        <v>0</v>
      </c>
    </row>
    <row r="374" spans="1:16" x14ac:dyDescent="0.25">
      <c r="A374" t="str">
        <f>Activity!B383</f>
        <v/>
      </c>
      <c r="B374">
        <f>Activity!E383</f>
        <v>0</v>
      </c>
      <c r="C374">
        <f>Activity!F383</f>
        <v>0</v>
      </c>
      <c r="D374">
        <f>Activity!G383</f>
        <v>0</v>
      </c>
      <c r="E374">
        <f>Activity!H383</f>
        <v>0</v>
      </c>
      <c r="F374" t="e">
        <f>Activity!#REF!</f>
        <v>#REF!</v>
      </c>
      <c r="G374">
        <f>Activity!J383</f>
        <v>0</v>
      </c>
      <c r="H374">
        <f>Activity!L383</f>
        <v>0</v>
      </c>
      <c r="I374" t="str">
        <f>Activity!M383</f>
        <v/>
      </c>
      <c r="J374" t="str">
        <f>Activity!N383</f>
        <v/>
      </c>
      <c r="K374" t="str">
        <f>Activity!O383</f>
        <v/>
      </c>
      <c r="L374" s="6">
        <f>Activity!P383</f>
        <v>0</v>
      </c>
      <c r="M374" s="6" t="e">
        <f>Activity!#REF!</f>
        <v>#REF!</v>
      </c>
      <c r="N374" t="e">
        <f>Activity!#REF!</f>
        <v>#REF!</v>
      </c>
      <c r="O374" t="e">
        <f>Activity!#REF!</f>
        <v>#REF!</v>
      </c>
      <c r="P374">
        <f>Activity!V383</f>
        <v>0</v>
      </c>
    </row>
    <row r="375" spans="1:16" x14ac:dyDescent="0.25">
      <c r="A375" t="str">
        <f>Activity!B384</f>
        <v/>
      </c>
      <c r="B375">
        <f>Activity!E384</f>
        <v>0</v>
      </c>
      <c r="C375">
        <f>Activity!F384</f>
        <v>0</v>
      </c>
      <c r="D375">
        <f>Activity!G384</f>
        <v>0</v>
      </c>
      <c r="E375">
        <f>Activity!H384</f>
        <v>0</v>
      </c>
      <c r="F375" t="e">
        <f>Activity!#REF!</f>
        <v>#REF!</v>
      </c>
      <c r="G375">
        <f>Activity!J384</f>
        <v>0</v>
      </c>
      <c r="H375">
        <f>Activity!L384</f>
        <v>0</v>
      </c>
      <c r="I375" t="str">
        <f>Activity!M384</f>
        <v/>
      </c>
      <c r="J375" t="str">
        <f>Activity!N384</f>
        <v/>
      </c>
      <c r="K375" t="str">
        <f>Activity!O384</f>
        <v/>
      </c>
      <c r="L375" s="6">
        <f>Activity!P384</f>
        <v>0</v>
      </c>
      <c r="M375" s="6" t="e">
        <f>Activity!#REF!</f>
        <v>#REF!</v>
      </c>
      <c r="N375" t="e">
        <f>Activity!#REF!</f>
        <v>#REF!</v>
      </c>
      <c r="O375" t="e">
        <f>Activity!#REF!</f>
        <v>#REF!</v>
      </c>
      <c r="P375">
        <f>Activity!V384</f>
        <v>0</v>
      </c>
    </row>
    <row r="376" spans="1:16" x14ac:dyDescent="0.25">
      <c r="A376" t="str">
        <f>Activity!B385</f>
        <v/>
      </c>
      <c r="B376">
        <f>Activity!E385</f>
        <v>0</v>
      </c>
      <c r="C376">
        <f>Activity!F385</f>
        <v>0</v>
      </c>
      <c r="D376">
        <f>Activity!G385</f>
        <v>0</v>
      </c>
      <c r="E376">
        <f>Activity!H385</f>
        <v>0</v>
      </c>
      <c r="F376" t="e">
        <f>Activity!#REF!</f>
        <v>#REF!</v>
      </c>
      <c r="G376">
        <f>Activity!J385</f>
        <v>0</v>
      </c>
      <c r="H376">
        <f>Activity!L385</f>
        <v>0</v>
      </c>
      <c r="I376" t="str">
        <f>Activity!M385</f>
        <v/>
      </c>
      <c r="J376" t="str">
        <f>Activity!N385</f>
        <v/>
      </c>
      <c r="K376" t="str">
        <f>Activity!O385</f>
        <v/>
      </c>
      <c r="L376" s="6">
        <f>Activity!P385</f>
        <v>0</v>
      </c>
      <c r="M376" s="6" t="e">
        <f>Activity!#REF!</f>
        <v>#REF!</v>
      </c>
      <c r="N376" t="e">
        <f>Activity!#REF!</f>
        <v>#REF!</v>
      </c>
      <c r="O376" t="e">
        <f>Activity!#REF!</f>
        <v>#REF!</v>
      </c>
      <c r="P376">
        <f>Activity!V385</f>
        <v>0</v>
      </c>
    </row>
    <row r="377" spans="1:16" x14ac:dyDescent="0.25">
      <c r="A377" t="str">
        <f>Activity!B386</f>
        <v/>
      </c>
      <c r="B377">
        <f>Activity!E386</f>
        <v>0</v>
      </c>
      <c r="C377">
        <f>Activity!F386</f>
        <v>0</v>
      </c>
      <c r="D377">
        <f>Activity!G386</f>
        <v>0</v>
      </c>
      <c r="E377">
        <f>Activity!H386</f>
        <v>0</v>
      </c>
      <c r="F377" t="e">
        <f>Activity!#REF!</f>
        <v>#REF!</v>
      </c>
      <c r="G377">
        <f>Activity!J386</f>
        <v>0</v>
      </c>
      <c r="H377">
        <f>Activity!L386</f>
        <v>0</v>
      </c>
      <c r="I377" t="str">
        <f>Activity!M386</f>
        <v/>
      </c>
      <c r="J377" t="str">
        <f>Activity!N386</f>
        <v/>
      </c>
      <c r="K377" t="str">
        <f>Activity!O386</f>
        <v/>
      </c>
      <c r="L377" s="6">
        <f>Activity!P386</f>
        <v>0</v>
      </c>
      <c r="M377" s="6" t="e">
        <f>Activity!#REF!</f>
        <v>#REF!</v>
      </c>
      <c r="N377" t="e">
        <f>Activity!#REF!</f>
        <v>#REF!</v>
      </c>
      <c r="O377" t="e">
        <f>Activity!#REF!</f>
        <v>#REF!</v>
      </c>
      <c r="P377">
        <f>Activity!V386</f>
        <v>0</v>
      </c>
    </row>
    <row r="378" spans="1:16" x14ac:dyDescent="0.25">
      <c r="A378" t="str">
        <f>Activity!B387</f>
        <v/>
      </c>
      <c r="B378">
        <f>Activity!E387</f>
        <v>0</v>
      </c>
      <c r="C378">
        <f>Activity!F387</f>
        <v>0</v>
      </c>
      <c r="D378">
        <f>Activity!G387</f>
        <v>0</v>
      </c>
      <c r="E378">
        <f>Activity!H387</f>
        <v>0</v>
      </c>
      <c r="F378" t="e">
        <f>Activity!#REF!</f>
        <v>#REF!</v>
      </c>
      <c r="G378">
        <f>Activity!J387</f>
        <v>0</v>
      </c>
      <c r="H378">
        <f>Activity!L387</f>
        <v>0</v>
      </c>
      <c r="I378" t="str">
        <f>Activity!M387</f>
        <v/>
      </c>
      <c r="J378" t="str">
        <f>Activity!N387</f>
        <v/>
      </c>
      <c r="K378" t="str">
        <f>Activity!O387</f>
        <v/>
      </c>
      <c r="L378" s="6">
        <f>Activity!P387</f>
        <v>0</v>
      </c>
      <c r="M378" s="6" t="e">
        <f>Activity!#REF!</f>
        <v>#REF!</v>
      </c>
      <c r="N378" t="e">
        <f>Activity!#REF!</f>
        <v>#REF!</v>
      </c>
      <c r="O378" t="e">
        <f>Activity!#REF!</f>
        <v>#REF!</v>
      </c>
      <c r="P378">
        <f>Activity!V387</f>
        <v>0</v>
      </c>
    </row>
    <row r="379" spans="1:16" x14ac:dyDescent="0.25">
      <c r="A379" t="str">
        <f>Activity!B388</f>
        <v/>
      </c>
      <c r="B379">
        <f>Activity!E388</f>
        <v>0</v>
      </c>
      <c r="C379">
        <f>Activity!F388</f>
        <v>0</v>
      </c>
      <c r="D379">
        <f>Activity!G388</f>
        <v>0</v>
      </c>
      <c r="E379">
        <f>Activity!H388</f>
        <v>0</v>
      </c>
      <c r="F379" t="e">
        <f>Activity!#REF!</f>
        <v>#REF!</v>
      </c>
      <c r="G379">
        <f>Activity!J388</f>
        <v>0</v>
      </c>
      <c r="H379">
        <f>Activity!L388</f>
        <v>0</v>
      </c>
      <c r="I379" t="str">
        <f>Activity!M388</f>
        <v/>
      </c>
      <c r="J379" t="str">
        <f>Activity!N388</f>
        <v/>
      </c>
      <c r="K379" t="str">
        <f>Activity!O388</f>
        <v/>
      </c>
      <c r="L379" s="6">
        <f>Activity!P388</f>
        <v>0</v>
      </c>
      <c r="M379" s="6" t="e">
        <f>Activity!#REF!</f>
        <v>#REF!</v>
      </c>
      <c r="N379" t="e">
        <f>Activity!#REF!</f>
        <v>#REF!</v>
      </c>
      <c r="O379" t="e">
        <f>Activity!#REF!</f>
        <v>#REF!</v>
      </c>
      <c r="P379">
        <f>Activity!V388</f>
        <v>0</v>
      </c>
    </row>
    <row r="380" spans="1:16" x14ac:dyDescent="0.25">
      <c r="A380" t="str">
        <f>Activity!B389</f>
        <v/>
      </c>
      <c r="B380">
        <f>Activity!E389</f>
        <v>0</v>
      </c>
      <c r="C380">
        <f>Activity!F389</f>
        <v>0</v>
      </c>
      <c r="D380">
        <f>Activity!G389</f>
        <v>0</v>
      </c>
      <c r="E380">
        <f>Activity!H389</f>
        <v>0</v>
      </c>
      <c r="F380" t="e">
        <f>Activity!#REF!</f>
        <v>#REF!</v>
      </c>
      <c r="G380">
        <f>Activity!J389</f>
        <v>0</v>
      </c>
      <c r="H380">
        <f>Activity!L389</f>
        <v>0</v>
      </c>
      <c r="I380" t="str">
        <f>Activity!M389</f>
        <v/>
      </c>
      <c r="J380" t="str">
        <f>Activity!N389</f>
        <v/>
      </c>
      <c r="K380" t="str">
        <f>Activity!O389</f>
        <v/>
      </c>
      <c r="L380" s="6">
        <f>Activity!P389</f>
        <v>0</v>
      </c>
      <c r="M380" s="6" t="e">
        <f>Activity!#REF!</f>
        <v>#REF!</v>
      </c>
      <c r="N380" t="e">
        <f>Activity!#REF!</f>
        <v>#REF!</v>
      </c>
      <c r="O380" t="e">
        <f>Activity!#REF!</f>
        <v>#REF!</v>
      </c>
      <c r="P380">
        <f>Activity!V389</f>
        <v>0</v>
      </c>
    </row>
    <row r="381" spans="1:16" x14ac:dyDescent="0.25">
      <c r="A381" t="str">
        <f>Activity!B390</f>
        <v/>
      </c>
      <c r="B381">
        <f>Activity!E390</f>
        <v>0</v>
      </c>
      <c r="C381">
        <f>Activity!F390</f>
        <v>0</v>
      </c>
      <c r="D381">
        <f>Activity!G390</f>
        <v>0</v>
      </c>
      <c r="E381">
        <f>Activity!H390</f>
        <v>0</v>
      </c>
      <c r="F381" t="e">
        <f>Activity!#REF!</f>
        <v>#REF!</v>
      </c>
      <c r="G381">
        <f>Activity!J390</f>
        <v>0</v>
      </c>
      <c r="H381">
        <f>Activity!L390</f>
        <v>0</v>
      </c>
      <c r="I381" t="str">
        <f>Activity!M390</f>
        <v/>
      </c>
      <c r="J381" t="str">
        <f>Activity!N390</f>
        <v/>
      </c>
      <c r="K381" t="str">
        <f>Activity!O390</f>
        <v/>
      </c>
      <c r="L381" s="6">
        <f>Activity!P390</f>
        <v>0</v>
      </c>
      <c r="M381" s="6" t="e">
        <f>Activity!#REF!</f>
        <v>#REF!</v>
      </c>
      <c r="N381" t="e">
        <f>Activity!#REF!</f>
        <v>#REF!</v>
      </c>
      <c r="O381" t="e">
        <f>Activity!#REF!</f>
        <v>#REF!</v>
      </c>
      <c r="P381">
        <f>Activity!V390</f>
        <v>0</v>
      </c>
    </row>
    <row r="382" spans="1:16" x14ac:dyDescent="0.25">
      <c r="A382" t="str">
        <f>Activity!B391</f>
        <v/>
      </c>
      <c r="B382">
        <f>Activity!E391</f>
        <v>0</v>
      </c>
      <c r="C382">
        <f>Activity!F391</f>
        <v>0</v>
      </c>
      <c r="D382">
        <f>Activity!G391</f>
        <v>0</v>
      </c>
      <c r="E382">
        <f>Activity!H391</f>
        <v>0</v>
      </c>
      <c r="F382" t="e">
        <f>Activity!#REF!</f>
        <v>#REF!</v>
      </c>
      <c r="G382">
        <f>Activity!J391</f>
        <v>0</v>
      </c>
      <c r="H382">
        <f>Activity!L391</f>
        <v>0</v>
      </c>
      <c r="I382" t="str">
        <f>Activity!M391</f>
        <v/>
      </c>
      <c r="J382" t="str">
        <f>Activity!N391</f>
        <v/>
      </c>
      <c r="K382" t="str">
        <f>Activity!O391</f>
        <v/>
      </c>
      <c r="L382" s="6">
        <f>Activity!P391</f>
        <v>0</v>
      </c>
      <c r="M382" s="6" t="e">
        <f>Activity!#REF!</f>
        <v>#REF!</v>
      </c>
      <c r="N382" t="e">
        <f>Activity!#REF!</f>
        <v>#REF!</v>
      </c>
      <c r="O382" t="e">
        <f>Activity!#REF!</f>
        <v>#REF!</v>
      </c>
      <c r="P382">
        <f>Activity!V391</f>
        <v>0</v>
      </c>
    </row>
    <row r="383" spans="1:16" x14ac:dyDescent="0.25">
      <c r="A383" t="str">
        <f>Activity!B392</f>
        <v/>
      </c>
      <c r="B383">
        <f>Activity!E392</f>
        <v>0</v>
      </c>
      <c r="C383">
        <f>Activity!F392</f>
        <v>0</v>
      </c>
      <c r="D383">
        <f>Activity!G392</f>
        <v>0</v>
      </c>
      <c r="E383">
        <f>Activity!H392</f>
        <v>0</v>
      </c>
      <c r="F383" t="e">
        <f>Activity!#REF!</f>
        <v>#REF!</v>
      </c>
      <c r="G383">
        <f>Activity!J392</f>
        <v>0</v>
      </c>
      <c r="H383">
        <f>Activity!L392</f>
        <v>0</v>
      </c>
      <c r="I383" t="str">
        <f>Activity!M392</f>
        <v/>
      </c>
      <c r="J383" t="str">
        <f>Activity!N392</f>
        <v/>
      </c>
      <c r="K383" t="str">
        <f>Activity!O392</f>
        <v/>
      </c>
      <c r="L383" s="6">
        <f>Activity!P392</f>
        <v>0</v>
      </c>
      <c r="M383" s="6" t="e">
        <f>Activity!#REF!</f>
        <v>#REF!</v>
      </c>
      <c r="N383" t="e">
        <f>Activity!#REF!</f>
        <v>#REF!</v>
      </c>
      <c r="O383" t="e">
        <f>Activity!#REF!</f>
        <v>#REF!</v>
      </c>
      <c r="P383">
        <f>Activity!V392</f>
        <v>0</v>
      </c>
    </row>
    <row r="384" spans="1:16" x14ac:dyDescent="0.25">
      <c r="A384" t="str">
        <f>Activity!B393</f>
        <v/>
      </c>
      <c r="B384">
        <f>Activity!E393</f>
        <v>0</v>
      </c>
      <c r="C384">
        <f>Activity!F393</f>
        <v>0</v>
      </c>
      <c r="D384">
        <f>Activity!G393</f>
        <v>0</v>
      </c>
      <c r="E384">
        <f>Activity!H393</f>
        <v>0</v>
      </c>
      <c r="F384" t="e">
        <f>Activity!#REF!</f>
        <v>#REF!</v>
      </c>
      <c r="G384">
        <f>Activity!J393</f>
        <v>0</v>
      </c>
      <c r="H384">
        <f>Activity!L393</f>
        <v>0</v>
      </c>
      <c r="I384" t="str">
        <f>Activity!M393</f>
        <v/>
      </c>
      <c r="J384" t="str">
        <f>Activity!N393</f>
        <v/>
      </c>
      <c r="K384" t="str">
        <f>Activity!O393</f>
        <v/>
      </c>
      <c r="L384" s="6">
        <f>Activity!P393</f>
        <v>0</v>
      </c>
      <c r="M384" s="6" t="e">
        <f>Activity!#REF!</f>
        <v>#REF!</v>
      </c>
      <c r="N384" t="e">
        <f>Activity!#REF!</f>
        <v>#REF!</v>
      </c>
      <c r="O384" t="e">
        <f>Activity!#REF!</f>
        <v>#REF!</v>
      </c>
      <c r="P384">
        <f>Activity!V393</f>
        <v>0</v>
      </c>
    </row>
    <row r="385" spans="1:16" x14ac:dyDescent="0.25">
      <c r="A385" t="str">
        <f>Activity!B394</f>
        <v/>
      </c>
      <c r="B385">
        <f>Activity!E394</f>
        <v>0</v>
      </c>
      <c r="C385">
        <f>Activity!F394</f>
        <v>0</v>
      </c>
      <c r="D385">
        <f>Activity!G394</f>
        <v>0</v>
      </c>
      <c r="E385">
        <f>Activity!H394</f>
        <v>0</v>
      </c>
      <c r="F385" t="e">
        <f>Activity!#REF!</f>
        <v>#REF!</v>
      </c>
      <c r="G385">
        <f>Activity!J394</f>
        <v>0</v>
      </c>
      <c r="H385">
        <f>Activity!L394</f>
        <v>0</v>
      </c>
      <c r="I385" t="str">
        <f>Activity!M394</f>
        <v/>
      </c>
      <c r="J385" t="str">
        <f>Activity!N394</f>
        <v/>
      </c>
      <c r="K385" t="str">
        <f>Activity!O394</f>
        <v/>
      </c>
      <c r="L385" s="6">
        <f>Activity!P394</f>
        <v>0</v>
      </c>
      <c r="M385" s="6" t="e">
        <f>Activity!#REF!</f>
        <v>#REF!</v>
      </c>
      <c r="N385" t="e">
        <f>Activity!#REF!</f>
        <v>#REF!</v>
      </c>
      <c r="O385" t="e">
        <f>Activity!#REF!</f>
        <v>#REF!</v>
      </c>
      <c r="P385">
        <f>Activity!V394</f>
        <v>0</v>
      </c>
    </row>
    <row r="386" spans="1:16" x14ac:dyDescent="0.25">
      <c r="A386" t="str">
        <f>Activity!B395</f>
        <v/>
      </c>
      <c r="B386">
        <f>Activity!E395</f>
        <v>0</v>
      </c>
      <c r="C386">
        <f>Activity!F395</f>
        <v>0</v>
      </c>
      <c r="D386">
        <f>Activity!G395</f>
        <v>0</v>
      </c>
      <c r="E386">
        <f>Activity!H395</f>
        <v>0</v>
      </c>
      <c r="F386" t="e">
        <f>Activity!#REF!</f>
        <v>#REF!</v>
      </c>
      <c r="G386">
        <f>Activity!J395</f>
        <v>0</v>
      </c>
      <c r="H386">
        <f>Activity!L395</f>
        <v>0</v>
      </c>
      <c r="I386" t="str">
        <f>Activity!M395</f>
        <v/>
      </c>
      <c r="J386" t="str">
        <f>Activity!N395</f>
        <v/>
      </c>
      <c r="K386" t="str">
        <f>Activity!O395</f>
        <v/>
      </c>
      <c r="L386" s="6">
        <f>Activity!P395</f>
        <v>0</v>
      </c>
      <c r="M386" s="6" t="e">
        <f>Activity!#REF!</f>
        <v>#REF!</v>
      </c>
      <c r="N386" t="e">
        <f>Activity!#REF!</f>
        <v>#REF!</v>
      </c>
      <c r="O386" t="e">
        <f>Activity!#REF!</f>
        <v>#REF!</v>
      </c>
      <c r="P386">
        <f>Activity!V395</f>
        <v>0</v>
      </c>
    </row>
    <row r="387" spans="1:16" x14ac:dyDescent="0.25">
      <c r="A387" t="str">
        <f>Activity!B396</f>
        <v/>
      </c>
      <c r="B387">
        <f>Activity!E396</f>
        <v>0</v>
      </c>
      <c r="C387">
        <f>Activity!F396</f>
        <v>0</v>
      </c>
      <c r="D387">
        <f>Activity!G396</f>
        <v>0</v>
      </c>
      <c r="E387">
        <f>Activity!H396</f>
        <v>0</v>
      </c>
      <c r="F387" t="e">
        <f>Activity!#REF!</f>
        <v>#REF!</v>
      </c>
      <c r="G387">
        <f>Activity!J396</f>
        <v>0</v>
      </c>
      <c r="H387">
        <f>Activity!L396</f>
        <v>0</v>
      </c>
      <c r="I387" t="str">
        <f>Activity!M396</f>
        <v/>
      </c>
      <c r="J387" t="str">
        <f>Activity!N396</f>
        <v/>
      </c>
      <c r="K387" t="str">
        <f>Activity!O396</f>
        <v/>
      </c>
      <c r="L387" s="6">
        <f>Activity!P396</f>
        <v>0</v>
      </c>
      <c r="M387" s="6" t="e">
        <f>Activity!#REF!</f>
        <v>#REF!</v>
      </c>
      <c r="N387" t="e">
        <f>Activity!#REF!</f>
        <v>#REF!</v>
      </c>
      <c r="O387" t="e">
        <f>Activity!#REF!</f>
        <v>#REF!</v>
      </c>
      <c r="P387">
        <f>Activity!V396</f>
        <v>0</v>
      </c>
    </row>
    <row r="388" spans="1:16" x14ac:dyDescent="0.25">
      <c r="A388" t="str">
        <f>Activity!B397</f>
        <v/>
      </c>
      <c r="B388">
        <f>Activity!E397</f>
        <v>0</v>
      </c>
      <c r="C388">
        <f>Activity!F397</f>
        <v>0</v>
      </c>
      <c r="D388">
        <f>Activity!G397</f>
        <v>0</v>
      </c>
      <c r="E388">
        <f>Activity!H397</f>
        <v>0</v>
      </c>
      <c r="F388" t="e">
        <f>Activity!#REF!</f>
        <v>#REF!</v>
      </c>
      <c r="G388">
        <f>Activity!J397</f>
        <v>0</v>
      </c>
      <c r="H388">
        <f>Activity!L397</f>
        <v>0</v>
      </c>
      <c r="I388" t="str">
        <f>Activity!M397</f>
        <v/>
      </c>
      <c r="J388" t="str">
        <f>Activity!N397</f>
        <v/>
      </c>
      <c r="K388" t="str">
        <f>Activity!O397</f>
        <v/>
      </c>
      <c r="L388" s="6">
        <f>Activity!P397</f>
        <v>0</v>
      </c>
      <c r="M388" s="6" t="e">
        <f>Activity!#REF!</f>
        <v>#REF!</v>
      </c>
      <c r="N388" t="e">
        <f>Activity!#REF!</f>
        <v>#REF!</v>
      </c>
      <c r="O388" t="e">
        <f>Activity!#REF!</f>
        <v>#REF!</v>
      </c>
      <c r="P388">
        <f>Activity!V397</f>
        <v>0</v>
      </c>
    </row>
    <row r="389" spans="1:16" x14ac:dyDescent="0.25">
      <c r="A389" t="str">
        <f>Activity!B398</f>
        <v/>
      </c>
      <c r="B389">
        <f>Activity!E398</f>
        <v>0</v>
      </c>
      <c r="C389">
        <f>Activity!F398</f>
        <v>0</v>
      </c>
      <c r="D389">
        <f>Activity!G398</f>
        <v>0</v>
      </c>
      <c r="E389">
        <f>Activity!H398</f>
        <v>0</v>
      </c>
      <c r="F389" t="e">
        <f>Activity!#REF!</f>
        <v>#REF!</v>
      </c>
      <c r="G389">
        <f>Activity!J398</f>
        <v>0</v>
      </c>
      <c r="H389">
        <f>Activity!L398</f>
        <v>0</v>
      </c>
      <c r="I389" t="str">
        <f>Activity!M398</f>
        <v/>
      </c>
      <c r="J389" t="str">
        <f>Activity!N398</f>
        <v/>
      </c>
      <c r="K389" t="str">
        <f>Activity!O398</f>
        <v/>
      </c>
      <c r="L389" s="6">
        <f>Activity!P398</f>
        <v>0</v>
      </c>
      <c r="M389" s="6" t="e">
        <f>Activity!#REF!</f>
        <v>#REF!</v>
      </c>
      <c r="N389" t="e">
        <f>Activity!#REF!</f>
        <v>#REF!</v>
      </c>
      <c r="O389" t="e">
        <f>Activity!#REF!</f>
        <v>#REF!</v>
      </c>
      <c r="P389">
        <f>Activity!V398</f>
        <v>0</v>
      </c>
    </row>
    <row r="390" spans="1:16" x14ac:dyDescent="0.25">
      <c r="A390" t="str">
        <f>Activity!B399</f>
        <v/>
      </c>
      <c r="B390">
        <f>Activity!E399</f>
        <v>0</v>
      </c>
      <c r="C390">
        <f>Activity!F399</f>
        <v>0</v>
      </c>
      <c r="D390">
        <f>Activity!G399</f>
        <v>0</v>
      </c>
      <c r="E390">
        <f>Activity!H399</f>
        <v>0</v>
      </c>
      <c r="F390" t="e">
        <f>Activity!#REF!</f>
        <v>#REF!</v>
      </c>
      <c r="G390">
        <f>Activity!J399</f>
        <v>0</v>
      </c>
      <c r="H390">
        <f>Activity!L399</f>
        <v>0</v>
      </c>
      <c r="I390" t="str">
        <f>Activity!M399</f>
        <v/>
      </c>
      <c r="J390" t="str">
        <f>Activity!N399</f>
        <v/>
      </c>
      <c r="K390" t="str">
        <f>Activity!O399</f>
        <v/>
      </c>
      <c r="L390" s="6">
        <f>Activity!P399</f>
        <v>0</v>
      </c>
      <c r="M390" s="6" t="e">
        <f>Activity!#REF!</f>
        <v>#REF!</v>
      </c>
      <c r="N390" t="e">
        <f>Activity!#REF!</f>
        <v>#REF!</v>
      </c>
      <c r="O390" t="e">
        <f>Activity!#REF!</f>
        <v>#REF!</v>
      </c>
      <c r="P390">
        <f>Activity!V399</f>
        <v>0</v>
      </c>
    </row>
    <row r="391" spans="1:16" x14ac:dyDescent="0.25">
      <c r="A391" t="str">
        <f>Activity!B400</f>
        <v/>
      </c>
      <c r="B391">
        <f>Activity!E400</f>
        <v>0</v>
      </c>
      <c r="C391">
        <f>Activity!F400</f>
        <v>0</v>
      </c>
      <c r="D391">
        <f>Activity!G400</f>
        <v>0</v>
      </c>
      <c r="E391">
        <f>Activity!H400</f>
        <v>0</v>
      </c>
      <c r="F391" t="e">
        <f>Activity!#REF!</f>
        <v>#REF!</v>
      </c>
      <c r="G391">
        <f>Activity!J400</f>
        <v>0</v>
      </c>
      <c r="H391">
        <f>Activity!L400</f>
        <v>0</v>
      </c>
      <c r="I391" t="str">
        <f>Activity!M400</f>
        <v/>
      </c>
      <c r="J391" t="str">
        <f>Activity!N400</f>
        <v/>
      </c>
      <c r="K391" t="str">
        <f>Activity!O400</f>
        <v/>
      </c>
      <c r="L391" s="6">
        <f>Activity!P400</f>
        <v>0</v>
      </c>
      <c r="M391" s="6" t="e">
        <f>Activity!#REF!</f>
        <v>#REF!</v>
      </c>
      <c r="N391" t="e">
        <f>Activity!#REF!</f>
        <v>#REF!</v>
      </c>
      <c r="O391" t="e">
        <f>Activity!#REF!</f>
        <v>#REF!</v>
      </c>
      <c r="P391">
        <f>Activity!V400</f>
        <v>0</v>
      </c>
    </row>
    <row r="392" spans="1:16" x14ac:dyDescent="0.25">
      <c r="A392" t="str">
        <f>Activity!B401</f>
        <v/>
      </c>
      <c r="B392">
        <f>Activity!E401</f>
        <v>0</v>
      </c>
      <c r="C392">
        <f>Activity!F401</f>
        <v>0</v>
      </c>
      <c r="D392">
        <f>Activity!G401</f>
        <v>0</v>
      </c>
      <c r="E392">
        <f>Activity!H401</f>
        <v>0</v>
      </c>
      <c r="F392" t="e">
        <f>Activity!#REF!</f>
        <v>#REF!</v>
      </c>
      <c r="G392">
        <f>Activity!J401</f>
        <v>0</v>
      </c>
      <c r="H392">
        <f>Activity!L401</f>
        <v>0</v>
      </c>
      <c r="I392" t="str">
        <f>Activity!M401</f>
        <v/>
      </c>
      <c r="J392" t="str">
        <f>Activity!N401</f>
        <v/>
      </c>
      <c r="K392" t="str">
        <f>Activity!O401</f>
        <v/>
      </c>
      <c r="L392" s="6">
        <f>Activity!P401</f>
        <v>0</v>
      </c>
      <c r="M392" s="6" t="e">
        <f>Activity!#REF!</f>
        <v>#REF!</v>
      </c>
      <c r="N392" t="e">
        <f>Activity!#REF!</f>
        <v>#REF!</v>
      </c>
      <c r="O392" t="e">
        <f>Activity!#REF!</f>
        <v>#REF!</v>
      </c>
      <c r="P392">
        <f>Activity!V401</f>
        <v>0</v>
      </c>
    </row>
    <row r="393" spans="1:16" x14ac:dyDescent="0.25">
      <c r="A393" t="str">
        <f>Activity!B402</f>
        <v/>
      </c>
      <c r="B393">
        <f>Activity!E402</f>
        <v>0</v>
      </c>
      <c r="C393">
        <f>Activity!F402</f>
        <v>0</v>
      </c>
      <c r="D393">
        <f>Activity!G402</f>
        <v>0</v>
      </c>
      <c r="E393">
        <f>Activity!H402</f>
        <v>0</v>
      </c>
      <c r="F393" t="e">
        <f>Activity!#REF!</f>
        <v>#REF!</v>
      </c>
      <c r="G393">
        <f>Activity!J402</f>
        <v>0</v>
      </c>
      <c r="H393">
        <f>Activity!L402</f>
        <v>0</v>
      </c>
      <c r="I393" t="str">
        <f>Activity!M402</f>
        <v/>
      </c>
      <c r="J393" t="str">
        <f>Activity!N402</f>
        <v/>
      </c>
      <c r="K393" t="str">
        <f>Activity!O402</f>
        <v/>
      </c>
      <c r="L393" s="6">
        <f>Activity!P402</f>
        <v>0</v>
      </c>
      <c r="M393" s="6" t="e">
        <f>Activity!#REF!</f>
        <v>#REF!</v>
      </c>
      <c r="N393" t="e">
        <f>Activity!#REF!</f>
        <v>#REF!</v>
      </c>
      <c r="O393" t="e">
        <f>Activity!#REF!</f>
        <v>#REF!</v>
      </c>
      <c r="P393">
        <f>Activity!V402</f>
        <v>0</v>
      </c>
    </row>
    <row r="394" spans="1:16" x14ac:dyDescent="0.25">
      <c r="A394" t="str">
        <f>Activity!B403</f>
        <v/>
      </c>
      <c r="B394">
        <f>Activity!E403</f>
        <v>0</v>
      </c>
      <c r="C394">
        <f>Activity!F403</f>
        <v>0</v>
      </c>
      <c r="D394">
        <f>Activity!G403</f>
        <v>0</v>
      </c>
      <c r="E394">
        <f>Activity!H403</f>
        <v>0</v>
      </c>
      <c r="F394" t="e">
        <f>Activity!#REF!</f>
        <v>#REF!</v>
      </c>
      <c r="G394">
        <f>Activity!J403</f>
        <v>0</v>
      </c>
      <c r="H394">
        <f>Activity!L403</f>
        <v>0</v>
      </c>
      <c r="I394" t="str">
        <f>Activity!M403</f>
        <v/>
      </c>
      <c r="J394" t="str">
        <f>Activity!N403</f>
        <v/>
      </c>
      <c r="K394" t="str">
        <f>Activity!O403</f>
        <v/>
      </c>
      <c r="L394" s="6">
        <f>Activity!P403</f>
        <v>0</v>
      </c>
      <c r="M394" s="6" t="e">
        <f>Activity!#REF!</f>
        <v>#REF!</v>
      </c>
      <c r="N394" t="e">
        <f>Activity!#REF!</f>
        <v>#REF!</v>
      </c>
      <c r="O394" t="e">
        <f>Activity!#REF!</f>
        <v>#REF!</v>
      </c>
      <c r="P394">
        <f>Activity!V403</f>
        <v>0</v>
      </c>
    </row>
    <row r="395" spans="1:16" x14ac:dyDescent="0.25">
      <c r="A395" t="str">
        <f>Activity!B404</f>
        <v/>
      </c>
      <c r="B395">
        <f>Activity!E404</f>
        <v>0</v>
      </c>
      <c r="C395">
        <f>Activity!F404</f>
        <v>0</v>
      </c>
      <c r="D395">
        <f>Activity!G404</f>
        <v>0</v>
      </c>
      <c r="E395">
        <f>Activity!H404</f>
        <v>0</v>
      </c>
      <c r="F395" t="e">
        <f>Activity!#REF!</f>
        <v>#REF!</v>
      </c>
      <c r="G395">
        <f>Activity!J404</f>
        <v>0</v>
      </c>
      <c r="H395">
        <f>Activity!L404</f>
        <v>0</v>
      </c>
      <c r="I395" t="str">
        <f>Activity!M404</f>
        <v/>
      </c>
      <c r="J395" t="str">
        <f>Activity!N404</f>
        <v/>
      </c>
      <c r="K395" t="str">
        <f>Activity!O404</f>
        <v/>
      </c>
      <c r="L395" s="6">
        <f>Activity!P404</f>
        <v>0</v>
      </c>
      <c r="M395" s="6" t="e">
        <f>Activity!#REF!</f>
        <v>#REF!</v>
      </c>
      <c r="N395" t="e">
        <f>Activity!#REF!</f>
        <v>#REF!</v>
      </c>
      <c r="O395" t="e">
        <f>Activity!#REF!</f>
        <v>#REF!</v>
      </c>
      <c r="P395">
        <f>Activity!V404</f>
        <v>0</v>
      </c>
    </row>
    <row r="396" spans="1:16" x14ac:dyDescent="0.25">
      <c r="A396" t="str">
        <f>Activity!B405</f>
        <v/>
      </c>
      <c r="B396">
        <f>Activity!E405</f>
        <v>0</v>
      </c>
      <c r="C396">
        <f>Activity!F405</f>
        <v>0</v>
      </c>
      <c r="D396">
        <f>Activity!G405</f>
        <v>0</v>
      </c>
      <c r="E396">
        <f>Activity!H405</f>
        <v>0</v>
      </c>
      <c r="F396" t="e">
        <f>Activity!#REF!</f>
        <v>#REF!</v>
      </c>
      <c r="G396">
        <f>Activity!J405</f>
        <v>0</v>
      </c>
      <c r="H396">
        <f>Activity!L405</f>
        <v>0</v>
      </c>
      <c r="I396" t="str">
        <f>Activity!M405</f>
        <v/>
      </c>
      <c r="J396" t="str">
        <f>Activity!N405</f>
        <v/>
      </c>
      <c r="K396" t="str">
        <f>Activity!O405</f>
        <v/>
      </c>
      <c r="L396" s="6">
        <f>Activity!P405</f>
        <v>0</v>
      </c>
      <c r="M396" s="6" t="e">
        <f>Activity!#REF!</f>
        <v>#REF!</v>
      </c>
      <c r="N396" t="e">
        <f>Activity!#REF!</f>
        <v>#REF!</v>
      </c>
      <c r="O396" t="e">
        <f>Activity!#REF!</f>
        <v>#REF!</v>
      </c>
      <c r="P396">
        <f>Activity!V405</f>
        <v>0</v>
      </c>
    </row>
    <row r="397" spans="1:16" x14ac:dyDescent="0.25">
      <c r="A397" t="str">
        <f>Activity!B406</f>
        <v/>
      </c>
      <c r="B397">
        <f>Activity!E406</f>
        <v>0</v>
      </c>
      <c r="C397">
        <f>Activity!F406</f>
        <v>0</v>
      </c>
      <c r="D397">
        <f>Activity!G406</f>
        <v>0</v>
      </c>
      <c r="E397">
        <f>Activity!H406</f>
        <v>0</v>
      </c>
      <c r="F397" t="e">
        <f>Activity!#REF!</f>
        <v>#REF!</v>
      </c>
      <c r="G397">
        <f>Activity!J406</f>
        <v>0</v>
      </c>
      <c r="H397">
        <f>Activity!L406</f>
        <v>0</v>
      </c>
      <c r="I397" t="str">
        <f>Activity!M406</f>
        <v/>
      </c>
      <c r="J397" t="str">
        <f>Activity!N406</f>
        <v/>
      </c>
      <c r="K397" t="str">
        <f>Activity!O406</f>
        <v/>
      </c>
      <c r="L397" s="6">
        <f>Activity!P406</f>
        <v>0</v>
      </c>
      <c r="M397" s="6" t="e">
        <f>Activity!#REF!</f>
        <v>#REF!</v>
      </c>
      <c r="N397" t="e">
        <f>Activity!#REF!</f>
        <v>#REF!</v>
      </c>
      <c r="O397" t="e">
        <f>Activity!#REF!</f>
        <v>#REF!</v>
      </c>
      <c r="P397">
        <f>Activity!V406</f>
        <v>0</v>
      </c>
    </row>
    <row r="398" spans="1:16" x14ac:dyDescent="0.25">
      <c r="A398" t="str">
        <f>Activity!B407</f>
        <v/>
      </c>
      <c r="B398">
        <f>Activity!E407</f>
        <v>0</v>
      </c>
      <c r="C398">
        <f>Activity!F407</f>
        <v>0</v>
      </c>
      <c r="D398">
        <f>Activity!G407</f>
        <v>0</v>
      </c>
      <c r="E398">
        <f>Activity!H407</f>
        <v>0</v>
      </c>
      <c r="F398" t="e">
        <f>Activity!#REF!</f>
        <v>#REF!</v>
      </c>
      <c r="G398">
        <f>Activity!J407</f>
        <v>0</v>
      </c>
      <c r="H398">
        <f>Activity!L407</f>
        <v>0</v>
      </c>
      <c r="I398" t="str">
        <f>Activity!M407</f>
        <v/>
      </c>
      <c r="J398" t="str">
        <f>Activity!N407</f>
        <v/>
      </c>
      <c r="K398" t="str">
        <f>Activity!O407</f>
        <v/>
      </c>
      <c r="L398" s="6">
        <f>Activity!P407</f>
        <v>0</v>
      </c>
      <c r="M398" s="6" t="e">
        <f>Activity!#REF!</f>
        <v>#REF!</v>
      </c>
      <c r="N398" t="e">
        <f>Activity!#REF!</f>
        <v>#REF!</v>
      </c>
      <c r="O398" t="e">
        <f>Activity!#REF!</f>
        <v>#REF!</v>
      </c>
      <c r="P398">
        <f>Activity!V407</f>
        <v>0</v>
      </c>
    </row>
    <row r="399" spans="1:16" x14ac:dyDescent="0.25">
      <c r="A399" t="str">
        <f>Activity!B408</f>
        <v/>
      </c>
      <c r="B399">
        <f>Activity!E408</f>
        <v>0</v>
      </c>
      <c r="C399">
        <f>Activity!F408</f>
        <v>0</v>
      </c>
      <c r="D399">
        <f>Activity!G408</f>
        <v>0</v>
      </c>
      <c r="E399">
        <f>Activity!H408</f>
        <v>0</v>
      </c>
      <c r="F399" t="e">
        <f>Activity!#REF!</f>
        <v>#REF!</v>
      </c>
      <c r="G399">
        <f>Activity!J408</f>
        <v>0</v>
      </c>
      <c r="H399">
        <f>Activity!L408</f>
        <v>0</v>
      </c>
      <c r="I399" t="str">
        <f>Activity!M408</f>
        <v/>
      </c>
      <c r="J399" t="str">
        <f>Activity!N408</f>
        <v/>
      </c>
      <c r="K399" t="str">
        <f>Activity!O408</f>
        <v/>
      </c>
      <c r="L399" s="6">
        <f>Activity!P408</f>
        <v>0</v>
      </c>
      <c r="M399" s="6" t="e">
        <f>Activity!#REF!</f>
        <v>#REF!</v>
      </c>
      <c r="N399" t="e">
        <f>Activity!#REF!</f>
        <v>#REF!</v>
      </c>
      <c r="O399" t="e">
        <f>Activity!#REF!</f>
        <v>#REF!</v>
      </c>
      <c r="P399">
        <f>Activity!V408</f>
        <v>0</v>
      </c>
    </row>
    <row r="400" spans="1:16" x14ac:dyDescent="0.25">
      <c r="A400" t="str">
        <f>Activity!B409</f>
        <v/>
      </c>
      <c r="B400">
        <f>Activity!E409</f>
        <v>0</v>
      </c>
      <c r="C400">
        <f>Activity!F409</f>
        <v>0</v>
      </c>
      <c r="D400">
        <f>Activity!G409</f>
        <v>0</v>
      </c>
      <c r="E400">
        <f>Activity!H409</f>
        <v>0</v>
      </c>
      <c r="F400" t="e">
        <f>Activity!#REF!</f>
        <v>#REF!</v>
      </c>
      <c r="G400">
        <f>Activity!J409</f>
        <v>0</v>
      </c>
      <c r="H400">
        <f>Activity!L409</f>
        <v>0</v>
      </c>
      <c r="I400" t="str">
        <f>Activity!M409</f>
        <v/>
      </c>
      <c r="J400" t="str">
        <f>Activity!N409</f>
        <v/>
      </c>
      <c r="K400" t="str">
        <f>Activity!O409</f>
        <v/>
      </c>
      <c r="L400" s="6">
        <f>Activity!P409</f>
        <v>0</v>
      </c>
      <c r="M400" s="6" t="e">
        <f>Activity!#REF!</f>
        <v>#REF!</v>
      </c>
      <c r="N400" t="e">
        <f>Activity!#REF!</f>
        <v>#REF!</v>
      </c>
      <c r="O400" t="e">
        <f>Activity!#REF!</f>
        <v>#REF!</v>
      </c>
      <c r="P400">
        <f>Activity!V409</f>
        <v>0</v>
      </c>
    </row>
    <row r="401" spans="1:16" x14ac:dyDescent="0.25">
      <c r="A401" t="str">
        <f>Activity!B410</f>
        <v/>
      </c>
      <c r="B401">
        <f>Activity!E410</f>
        <v>0</v>
      </c>
      <c r="C401">
        <f>Activity!F410</f>
        <v>0</v>
      </c>
      <c r="D401">
        <f>Activity!G410</f>
        <v>0</v>
      </c>
      <c r="E401">
        <f>Activity!H410</f>
        <v>0</v>
      </c>
      <c r="F401" t="e">
        <f>Activity!#REF!</f>
        <v>#REF!</v>
      </c>
      <c r="G401">
        <f>Activity!J410</f>
        <v>0</v>
      </c>
      <c r="H401">
        <f>Activity!L410</f>
        <v>0</v>
      </c>
      <c r="I401" t="str">
        <f>Activity!M410</f>
        <v/>
      </c>
      <c r="J401" t="str">
        <f>Activity!N410</f>
        <v/>
      </c>
      <c r="K401" t="str">
        <f>Activity!O410</f>
        <v/>
      </c>
      <c r="L401" s="6">
        <f>Activity!P410</f>
        <v>0</v>
      </c>
      <c r="M401" s="6" t="e">
        <f>Activity!#REF!</f>
        <v>#REF!</v>
      </c>
      <c r="N401" t="e">
        <f>Activity!#REF!</f>
        <v>#REF!</v>
      </c>
      <c r="O401" t="e">
        <f>Activity!#REF!</f>
        <v>#REF!</v>
      </c>
      <c r="P401">
        <f>Activity!V410</f>
        <v>0</v>
      </c>
    </row>
    <row r="402" spans="1:16" x14ac:dyDescent="0.25">
      <c r="A402" t="str">
        <f>Activity!B411</f>
        <v/>
      </c>
      <c r="B402">
        <f>Activity!E411</f>
        <v>0</v>
      </c>
      <c r="C402">
        <f>Activity!F411</f>
        <v>0</v>
      </c>
      <c r="D402">
        <f>Activity!G411</f>
        <v>0</v>
      </c>
      <c r="E402">
        <f>Activity!H411</f>
        <v>0</v>
      </c>
      <c r="F402" t="e">
        <f>Activity!#REF!</f>
        <v>#REF!</v>
      </c>
      <c r="G402">
        <f>Activity!J411</f>
        <v>0</v>
      </c>
      <c r="H402">
        <f>Activity!L411</f>
        <v>0</v>
      </c>
      <c r="I402" t="str">
        <f>Activity!M411</f>
        <v/>
      </c>
      <c r="J402" t="str">
        <f>Activity!N411</f>
        <v/>
      </c>
      <c r="K402" t="str">
        <f>Activity!O411</f>
        <v/>
      </c>
      <c r="L402" s="6">
        <f>Activity!P411</f>
        <v>0</v>
      </c>
      <c r="M402" s="6" t="e">
        <f>Activity!#REF!</f>
        <v>#REF!</v>
      </c>
      <c r="N402" t="e">
        <f>Activity!#REF!</f>
        <v>#REF!</v>
      </c>
      <c r="O402" t="e">
        <f>Activity!#REF!</f>
        <v>#REF!</v>
      </c>
      <c r="P402">
        <f>Activity!V411</f>
        <v>0</v>
      </c>
    </row>
    <row r="403" spans="1:16" x14ac:dyDescent="0.25">
      <c r="A403" t="str">
        <f>Activity!B412</f>
        <v/>
      </c>
      <c r="B403">
        <f>Activity!E412</f>
        <v>0</v>
      </c>
      <c r="C403">
        <f>Activity!F412</f>
        <v>0</v>
      </c>
      <c r="D403">
        <f>Activity!G412</f>
        <v>0</v>
      </c>
      <c r="E403">
        <f>Activity!H412</f>
        <v>0</v>
      </c>
      <c r="F403" t="e">
        <f>Activity!#REF!</f>
        <v>#REF!</v>
      </c>
      <c r="G403">
        <f>Activity!J412</f>
        <v>0</v>
      </c>
      <c r="H403">
        <f>Activity!L412</f>
        <v>0</v>
      </c>
      <c r="I403" t="str">
        <f>Activity!M412</f>
        <v/>
      </c>
      <c r="J403" t="str">
        <f>Activity!N412</f>
        <v/>
      </c>
      <c r="K403" t="str">
        <f>Activity!O412</f>
        <v/>
      </c>
      <c r="L403" s="6">
        <f>Activity!P412</f>
        <v>0</v>
      </c>
      <c r="M403" s="6" t="e">
        <f>Activity!#REF!</f>
        <v>#REF!</v>
      </c>
      <c r="N403" t="e">
        <f>Activity!#REF!</f>
        <v>#REF!</v>
      </c>
      <c r="O403" t="e">
        <f>Activity!#REF!</f>
        <v>#REF!</v>
      </c>
      <c r="P403">
        <f>Activity!V412</f>
        <v>0</v>
      </c>
    </row>
    <row r="404" spans="1:16" x14ac:dyDescent="0.25">
      <c r="A404" t="str">
        <f>Activity!B413</f>
        <v/>
      </c>
      <c r="B404">
        <f>Activity!E413</f>
        <v>0</v>
      </c>
      <c r="C404">
        <f>Activity!F413</f>
        <v>0</v>
      </c>
      <c r="D404">
        <f>Activity!G413</f>
        <v>0</v>
      </c>
      <c r="E404">
        <f>Activity!H413</f>
        <v>0</v>
      </c>
      <c r="F404" t="e">
        <f>Activity!#REF!</f>
        <v>#REF!</v>
      </c>
      <c r="G404">
        <f>Activity!J413</f>
        <v>0</v>
      </c>
      <c r="H404">
        <f>Activity!L413</f>
        <v>0</v>
      </c>
      <c r="I404" t="str">
        <f>Activity!M413</f>
        <v/>
      </c>
      <c r="J404" t="str">
        <f>Activity!N413</f>
        <v/>
      </c>
      <c r="K404" t="str">
        <f>Activity!O413</f>
        <v/>
      </c>
      <c r="L404" s="6">
        <f>Activity!P413</f>
        <v>0</v>
      </c>
      <c r="M404" s="6" t="e">
        <f>Activity!#REF!</f>
        <v>#REF!</v>
      </c>
      <c r="N404" t="e">
        <f>Activity!#REF!</f>
        <v>#REF!</v>
      </c>
      <c r="O404" t="e">
        <f>Activity!#REF!</f>
        <v>#REF!</v>
      </c>
      <c r="P404">
        <f>Activity!V413</f>
        <v>0</v>
      </c>
    </row>
    <row r="405" spans="1:16" x14ac:dyDescent="0.25">
      <c r="A405" t="str">
        <f>Activity!B414</f>
        <v/>
      </c>
      <c r="B405">
        <f>Activity!E414</f>
        <v>0</v>
      </c>
      <c r="C405">
        <f>Activity!F414</f>
        <v>0</v>
      </c>
      <c r="D405">
        <f>Activity!G414</f>
        <v>0</v>
      </c>
      <c r="E405">
        <f>Activity!H414</f>
        <v>0</v>
      </c>
      <c r="F405" t="e">
        <f>Activity!#REF!</f>
        <v>#REF!</v>
      </c>
      <c r="G405">
        <f>Activity!J414</f>
        <v>0</v>
      </c>
      <c r="H405">
        <f>Activity!L414</f>
        <v>0</v>
      </c>
      <c r="I405" t="str">
        <f>Activity!M414</f>
        <v/>
      </c>
      <c r="J405" t="str">
        <f>Activity!N414</f>
        <v/>
      </c>
      <c r="K405" t="str">
        <f>Activity!O414</f>
        <v/>
      </c>
      <c r="L405" s="6">
        <f>Activity!P414</f>
        <v>0</v>
      </c>
      <c r="M405" s="6" t="e">
        <f>Activity!#REF!</f>
        <v>#REF!</v>
      </c>
      <c r="N405" t="e">
        <f>Activity!#REF!</f>
        <v>#REF!</v>
      </c>
      <c r="O405" t="e">
        <f>Activity!#REF!</f>
        <v>#REF!</v>
      </c>
      <c r="P405">
        <f>Activity!V414</f>
        <v>0</v>
      </c>
    </row>
    <row r="406" spans="1:16" x14ac:dyDescent="0.25">
      <c r="A406" t="str">
        <f>Activity!B415</f>
        <v/>
      </c>
      <c r="B406">
        <f>Activity!E415</f>
        <v>0</v>
      </c>
      <c r="C406">
        <f>Activity!F415</f>
        <v>0</v>
      </c>
      <c r="D406">
        <f>Activity!G415</f>
        <v>0</v>
      </c>
      <c r="E406">
        <f>Activity!H415</f>
        <v>0</v>
      </c>
      <c r="F406" t="e">
        <f>Activity!#REF!</f>
        <v>#REF!</v>
      </c>
      <c r="G406">
        <f>Activity!J415</f>
        <v>0</v>
      </c>
      <c r="H406">
        <f>Activity!L415</f>
        <v>0</v>
      </c>
      <c r="I406" t="str">
        <f>Activity!M415</f>
        <v/>
      </c>
      <c r="J406" t="str">
        <f>Activity!N415</f>
        <v/>
      </c>
      <c r="K406" t="str">
        <f>Activity!O415</f>
        <v/>
      </c>
      <c r="L406" s="6">
        <f>Activity!P415</f>
        <v>0</v>
      </c>
      <c r="M406" s="6" t="e">
        <f>Activity!#REF!</f>
        <v>#REF!</v>
      </c>
      <c r="N406" t="e">
        <f>Activity!#REF!</f>
        <v>#REF!</v>
      </c>
      <c r="O406" t="e">
        <f>Activity!#REF!</f>
        <v>#REF!</v>
      </c>
      <c r="P406">
        <f>Activity!V415</f>
        <v>0</v>
      </c>
    </row>
    <row r="407" spans="1:16" x14ac:dyDescent="0.25">
      <c r="A407" t="str">
        <f>Activity!B416</f>
        <v/>
      </c>
      <c r="B407">
        <f>Activity!E416</f>
        <v>0</v>
      </c>
      <c r="C407">
        <f>Activity!F416</f>
        <v>0</v>
      </c>
      <c r="D407">
        <f>Activity!G416</f>
        <v>0</v>
      </c>
      <c r="E407">
        <f>Activity!H416</f>
        <v>0</v>
      </c>
      <c r="F407" t="e">
        <f>Activity!#REF!</f>
        <v>#REF!</v>
      </c>
      <c r="G407">
        <f>Activity!J416</f>
        <v>0</v>
      </c>
      <c r="H407">
        <f>Activity!L416</f>
        <v>0</v>
      </c>
      <c r="I407" t="str">
        <f>Activity!M416</f>
        <v/>
      </c>
      <c r="J407" t="str">
        <f>Activity!N416</f>
        <v/>
      </c>
      <c r="K407" t="str">
        <f>Activity!O416</f>
        <v/>
      </c>
      <c r="L407" s="6">
        <f>Activity!P416</f>
        <v>0</v>
      </c>
      <c r="M407" s="6" t="e">
        <f>Activity!#REF!</f>
        <v>#REF!</v>
      </c>
      <c r="N407" t="e">
        <f>Activity!#REF!</f>
        <v>#REF!</v>
      </c>
      <c r="O407" t="e">
        <f>Activity!#REF!</f>
        <v>#REF!</v>
      </c>
      <c r="P407">
        <f>Activity!V416</f>
        <v>0</v>
      </c>
    </row>
    <row r="408" spans="1:16" x14ac:dyDescent="0.25">
      <c r="A408" t="str">
        <f>Activity!B417</f>
        <v/>
      </c>
      <c r="B408">
        <f>Activity!E417</f>
        <v>0</v>
      </c>
      <c r="C408">
        <f>Activity!F417</f>
        <v>0</v>
      </c>
      <c r="D408">
        <f>Activity!G417</f>
        <v>0</v>
      </c>
      <c r="E408">
        <f>Activity!H417</f>
        <v>0</v>
      </c>
      <c r="F408" t="e">
        <f>Activity!#REF!</f>
        <v>#REF!</v>
      </c>
      <c r="G408">
        <f>Activity!J417</f>
        <v>0</v>
      </c>
      <c r="H408">
        <f>Activity!L417</f>
        <v>0</v>
      </c>
      <c r="I408" t="str">
        <f>Activity!M417</f>
        <v/>
      </c>
      <c r="J408" t="str">
        <f>Activity!N417</f>
        <v/>
      </c>
      <c r="K408" t="str">
        <f>Activity!O417</f>
        <v/>
      </c>
      <c r="L408" s="6">
        <f>Activity!P417</f>
        <v>0</v>
      </c>
      <c r="M408" s="6" t="e">
        <f>Activity!#REF!</f>
        <v>#REF!</v>
      </c>
      <c r="N408" t="e">
        <f>Activity!#REF!</f>
        <v>#REF!</v>
      </c>
      <c r="O408" t="e">
        <f>Activity!#REF!</f>
        <v>#REF!</v>
      </c>
      <c r="P408">
        <f>Activity!V417</f>
        <v>0</v>
      </c>
    </row>
    <row r="409" spans="1:16" x14ac:dyDescent="0.25">
      <c r="A409" t="str">
        <f>Activity!B418</f>
        <v/>
      </c>
      <c r="B409">
        <f>Activity!E418</f>
        <v>0</v>
      </c>
      <c r="C409">
        <f>Activity!F418</f>
        <v>0</v>
      </c>
      <c r="D409">
        <f>Activity!G418</f>
        <v>0</v>
      </c>
      <c r="E409">
        <f>Activity!H418</f>
        <v>0</v>
      </c>
      <c r="F409" t="e">
        <f>Activity!#REF!</f>
        <v>#REF!</v>
      </c>
      <c r="G409">
        <f>Activity!J418</f>
        <v>0</v>
      </c>
      <c r="H409">
        <f>Activity!L418</f>
        <v>0</v>
      </c>
      <c r="I409" t="str">
        <f>Activity!M418</f>
        <v/>
      </c>
      <c r="J409" t="str">
        <f>Activity!N418</f>
        <v/>
      </c>
      <c r="K409" t="str">
        <f>Activity!O418</f>
        <v/>
      </c>
      <c r="L409" s="6">
        <f>Activity!P418</f>
        <v>0</v>
      </c>
      <c r="M409" s="6" t="e">
        <f>Activity!#REF!</f>
        <v>#REF!</v>
      </c>
      <c r="N409" t="e">
        <f>Activity!#REF!</f>
        <v>#REF!</v>
      </c>
      <c r="O409" t="e">
        <f>Activity!#REF!</f>
        <v>#REF!</v>
      </c>
      <c r="P409">
        <f>Activity!V418</f>
        <v>0</v>
      </c>
    </row>
    <row r="410" spans="1:16" x14ac:dyDescent="0.25">
      <c r="A410" t="str">
        <f>Activity!B419</f>
        <v/>
      </c>
      <c r="B410">
        <f>Activity!E419</f>
        <v>0</v>
      </c>
      <c r="C410">
        <f>Activity!F419</f>
        <v>0</v>
      </c>
      <c r="D410">
        <f>Activity!G419</f>
        <v>0</v>
      </c>
      <c r="E410">
        <f>Activity!H419</f>
        <v>0</v>
      </c>
      <c r="F410" t="e">
        <f>Activity!#REF!</f>
        <v>#REF!</v>
      </c>
      <c r="G410">
        <f>Activity!J419</f>
        <v>0</v>
      </c>
      <c r="H410">
        <f>Activity!L419</f>
        <v>0</v>
      </c>
      <c r="I410" t="str">
        <f>Activity!M419</f>
        <v/>
      </c>
      <c r="J410" t="str">
        <f>Activity!N419</f>
        <v/>
      </c>
      <c r="K410" t="str">
        <f>Activity!O419</f>
        <v/>
      </c>
      <c r="L410" s="6">
        <f>Activity!P419</f>
        <v>0</v>
      </c>
      <c r="M410" s="6" t="e">
        <f>Activity!#REF!</f>
        <v>#REF!</v>
      </c>
      <c r="N410" t="e">
        <f>Activity!#REF!</f>
        <v>#REF!</v>
      </c>
      <c r="O410" t="e">
        <f>Activity!#REF!</f>
        <v>#REF!</v>
      </c>
      <c r="P410">
        <f>Activity!V419</f>
        <v>0</v>
      </c>
    </row>
    <row r="411" spans="1:16" x14ac:dyDescent="0.25">
      <c r="A411" t="str">
        <f>Activity!B420</f>
        <v/>
      </c>
      <c r="B411">
        <f>Activity!E420</f>
        <v>0</v>
      </c>
      <c r="C411">
        <f>Activity!F420</f>
        <v>0</v>
      </c>
      <c r="D411">
        <f>Activity!G420</f>
        <v>0</v>
      </c>
      <c r="E411">
        <f>Activity!H420</f>
        <v>0</v>
      </c>
      <c r="F411" t="e">
        <f>Activity!#REF!</f>
        <v>#REF!</v>
      </c>
      <c r="G411">
        <f>Activity!J420</f>
        <v>0</v>
      </c>
      <c r="H411">
        <f>Activity!L420</f>
        <v>0</v>
      </c>
      <c r="I411" t="str">
        <f>Activity!M420</f>
        <v/>
      </c>
      <c r="J411" t="str">
        <f>Activity!N420</f>
        <v/>
      </c>
      <c r="K411" t="str">
        <f>Activity!O420</f>
        <v/>
      </c>
      <c r="L411" s="6">
        <f>Activity!P420</f>
        <v>0</v>
      </c>
      <c r="M411" s="6" t="e">
        <f>Activity!#REF!</f>
        <v>#REF!</v>
      </c>
      <c r="N411" t="e">
        <f>Activity!#REF!</f>
        <v>#REF!</v>
      </c>
      <c r="O411" t="e">
        <f>Activity!#REF!</f>
        <v>#REF!</v>
      </c>
      <c r="P411">
        <f>Activity!V420</f>
        <v>0</v>
      </c>
    </row>
    <row r="412" spans="1:16" x14ac:dyDescent="0.25">
      <c r="A412" t="str">
        <f>Activity!B421</f>
        <v/>
      </c>
      <c r="B412">
        <f>Activity!E421</f>
        <v>0</v>
      </c>
      <c r="C412">
        <f>Activity!F421</f>
        <v>0</v>
      </c>
      <c r="D412">
        <f>Activity!G421</f>
        <v>0</v>
      </c>
      <c r="E412">
        <f>Activity!H421</f>
        <v>0</v>
      </c>
      <c r="F412" t="e">
        <f>Activity!#REF!</f>
        <v>#REF!</v>
      </c>
      <c r="G412">
        <f>Activity!J421</f>
        <v>0</v>
      </c>
      <c r="H412">
        <f>Activity!L421</f>
        <v>0</v>
      </c>
      <c r="I412" t="str">
        <f>Activity!M421</f>
        <v/>
      </c>
      <c r="J412" t="str">
        <f>Activity!N421</f>
        <v/>
      </c>
      <c r="K412" t="str">
        <f>Activity!O421</f>
        <v/>
      </c>
      <c r="L412" s="6">
        <f>Activity!P421</f>
        <v>0</v>
      </c>
      <c r="M412" s="6" t="e">
        <f>Activity!#REF!</f>
        <v>#REF!</v>
      </c>
      <c r="N412" t="e">
        <f>Activity!#REF!</f>
        <v>#REF!</v>
      </c>
      <c r="O412" t="e">
        <f>Activity!#REF!</f>
        <v>#REF!</v>
      </c>
      <c r="P412">
        <f>Activity!V421</f>
        <v>0</v>
      </c>
    </row>
    <row r="413" spans="1:16" x14ac:dyDescent="0.25">
      <c r="A413" t="str">
        <f>Activity!B422</f>
        <v/>
      </c>
      <c r="B413">
        <f>Activity!E422</f>
        <v>0</v>
      </c>
      <c r="C413">
        <f>Activity!F422</f>
        <v>0</v>
      </c>
      <c r="D413">
        <f>Activity!G422</f>
        <v>0</v>
      </c>
      <c r="E413">
        <f>Activity!H422</f>
        <v>0</v>
      </c>
      <c r="F413" t="e">
        <f>Activity!#REF!</f>
        <v>#REF!</v>
      </c>
      <c r="G413">
        <f>Activity!J422</f>
        <v>0</v>
      </c>
      <c r="H413">
        <f>Activity!L422</f>
        <v>0</v>
      </c>
      <c r="I413" t="str">
        <f>Activity!M422</f>
        <v/>
      </c>
      <c r="J413" t="str">
        <f>Activity!N422</f>
        <v/>
      </c>
      <c r="K413" t="str">
        <f>Activity!O422</f>
        <v/>
      </c>
      <c r="L413" s="6">
        <f>Activity!P422</f>
        <v>0</v>
      </c>
      <c r="M413" s="6" t="e">
        <f>Activity!#REF!</f>
        <v>#REF!</v>
      </c>
      <c r="N413" t="e">
        <f>Activity!#REF!</f>
        <v>#REF!</v>
      </c>
      <c r="O413" t="e">
        <f>Activity!#REF!</f>
        <v>#REF!</v>
      </c>
      <c r="P413">
        <f>Activity!V422</f>
        <v>0</v>
      </c>
    </row>
    <row r="414" spans="1:16" x14ac:dyDescent="0.25">
      <c r="A414" t="str">
        <f>Activity!B423</f>
        <v/>
      </c>
      <c r="B414">
        <f>Activity!E423</f>
        <v>0</v>
      </c>
      <c r="C414">
        <f>Activity!F423</f>
        <v>0</v>
      </c>
      <c r="D414">
        <f>Activity!G423</f>
        <v>0</v>
      </c>
      <c r="E414">
        <f>Activity!H423</f>
        <v>0</v>
      </c>
      <c r="F414" t="e">
        <f>Activity!#REF!</f>
        <v>#REF!</v>
      </c>
      <c r="G414">
        <f>Activity!J423</f>
        <v>0</v>
      </c>
      <c r="H414">
        <f>Activity!L423</f>
        <v>0</v>
      </c>
      <c r="I414" t="str">
        <f>Activity!M423</f>
        <v/>
      </c>
      <c r="J414" t="str">
        <f>Activity!N423</f>
        <v/>
      </c>
      <c r="K414" t="str">
        <f>Activity!O423</f>
        <v/>
      </c>
      <c r="L414" s="6">
        <f>Activity!P423</f>
        <v>0</v>
      </c>
      <c r="M414" s="6" t="e">
        <f>Activity!#REF!</f>
        <v>#REF!</v>
      </c>
      <c r="N414" t="e">
        <f>Activity!#REF!</f>
        <v>#REF!</v>
      </c>
      <c r="O414" t="e">
        <f>Activity!#REF!</f>
        <v>#REF!</v>
      </c>
      <c r="P414">
        <f>Activity!V423</f>
        <v>0</v>
      </c>
    </row>
    <row r="415" spans="1:16" x14ac:dyDescent="0.25">
      <c r="A415" t="str">
        <f>Activity!B424</f>
        <v/>
      </c>
      <c r="B415">
        <f>Activity!E424</f>
        <v>0</v>
      </c>
      <c r="C415">
        <f>Activity!F424</f>
        <v>0</v>
      </c>
      <c r="D415">
        <f>Activity!G424</f>
        <v>0</v>
      </c>
      <c r="E415">
        <f>Activity!H424</f>
        <v>0</v>
      </c>
      <c r="F415" t="e">
        <f>Activity!#REF!</f>
        <v>#REF!</v>
      </c>
      <c r="G415">
        <f>Activity!J424</f>
        <v>0</v>
      </c>
      <c r="H415">
        <f>Activity!L424</f>
        <v>0</v>
      </c>
      <c r="I415" t="str">
        <f>Activity!M424</f>
        <v/>
      </c>
      <c r="J415" t="str">
        <f>Activity!N424</f>
        <v/>
      </c>
      <c r="K415" t="str">
        <f>Activity!O424</f>
        <v/>
      </c>
      <c r="L415" s="6">
        <f>Activity!P424</f>
        <v>0</v>
      </c>
      <c r="M415" s="6" t="e">
        <f>Activity!#REF!</f>
        <v>#REF!</v>
      </c>
      <c r="N415" t="e">
        <f>Activity!#REF!</f>
        <v>#REF!</v>
      </c>
      <c r="O415" t="e">
        <f>Activity!#REF!</f>
        <v>#REF!</v>
      </c>
      <c r="P415">
        <f>Activity!V424</f>
        <v>0</v>
      </c>
    </row>
    <row r="416" spans="1:16" x14ac:dyDescent="0.25">
      <c r="A416" t="str">
        <f>Activity!B425</f>
        <v/>
      </c>
      <c r="B416">
        <f>Activity!E425</f>
        <v>0</v>
      </c>
      <c r="C416">
        <f>Activity!F425</f>
        <v>0</v>
      </c>
      <c r="D416">
        <f>Activity!G425</f>
        <v>0</v>
      </c>
      <c r="E416">
        <f>Activity!H425</f>
        <v>0</v>
      </c>
      <c r="F416" t="e">
        <f>Activity!#REF!</f>
        <v>#REF!</v>
      </c>
      <c r="G416">
        <f>Activity!J425</f>
        <v>0</v>
      </c>
      <c r="H416">
        <f>Activity!L425</f>
        <v>0</v>
      </c>
      <c r="I416" t="str">
        <f>Activity!M425</f>
        <v/>
      </c>
      <c r="J416" t="str">
        <f>Activity!N425</f>
        <v/>
      </c>
      <c r="K416" t="str">
        <f>Activity!O425</f>
        <v/>
      </c>
      <c r="L416" s="6">
        <f>Activity!P425</f>
        <v>0</v>
      </c>
      <c r="M416" s="6" t="e">
        <f>Activity!#REF!</f>
        <v>#REF!</v>
      </c>
      <c r="N416" t="e">
        <f>Activity!#REF!</f>
        <v>#REF!</v>
      </c>
      <c r="O416" t="e">
        <f>Activity!#REF!</f>
        <v>#REF!</v>
      </c>
      <c r="P416">
        <f>Activity!V425</f>
        <v>0</v>
      </c>
    </row>
    <row r="417" spans="1:16" x14ac:dyDescent="0.25">
      <c r="A417" t="str">
        <f>Activity!B426</f>
        <v/>
      </c>
      <c r="B417">
        <f>Activity!E426</f>
        <v>0</v>
      </c>
      <c r="C417">
        <f>Activity!F426</f>
        <v>0</v>
      </c>
      <c r="D417">
        <f>Activity!G426</f>
        <v>0</v>
      </c>
      <c r="E417">
        <f>Activity!H426</f>
        <v>0</v>
      </c>
      <c r="F417" t="e">
        <f>Activity!#REF!</f>
        <v>#REF!</v>
      </c>
      <c r="G417">
        <f>Activity!J426</f>
        <v>0</v>
      </c>
      <c r="H417">
        <f>Activity!L426</f>
        <v>0</v>
      </c>
      <c r="I417" t="str">
        <f>Activity!M426</f>
        <v/>
      </c>
      <c r="J417" t="str">
        <f>Activity!N426</f>
        <v/>
      </c>
      <c r="K417" t="str">
        <f>Activity!O426</f>
        <v/>
      </c>
      <c r="L417" s="6">
        <f>Activity!P426</f>
        <v>0</v>
      </c>
      <c r="M417" s="6" t="e">
        <f>Activity!#REF!</f>
        <v>#REF!</v>
      </c>
      <c r="N417" t="e">
        <f>Activity!#REF!</f>
        <v>#REF!</v>
      </c>
      <c r="O417" t="e">
        <f>Activity!#REF!</f>
        <v>#REF!</v>
      </c>
      <c r="P417">
        <f>Activity!V426</f>
        <v>0</v>
      </c>
    </row>
    <row r="418" spans="1:16" x14ac:dyDescent="0.25">
      <c r="A418" t="str">
        <f>Activity!B427</f>
        <v/>
      </c>
      <c r="B418">
        <f>Activity!E427</f>
        <v>0</v>
      </c>
      <c r="C418">
        <f>Activity!F427</f>
        <v>0</v>
      </c>
      <c r="D418">
        <f>Activity!G427</f>
        <v>0</v>
      </c>
      <c r="E418">
        <f>Activity!H427</f>
        <v>0</v>
      </c>
      <c r="F418" t="e">
        <f>Activity!#REF!</f>
        <v>#REF!</v>
      </c>
      <c r="G418">
        <f>Activity!J427</f>
        <v>0</v>
      </c>
      <c r="H418">
        <f>Activity!L427</f>
        <v>0</v>
      </c>
      <c r="I418" t="str">
        <f>Activity!M427</f>
        <v/>
      </c>
      <c r="J418" t="str">
        <f>Activity!N427</f>
        <v/>
      </c>
      <c r="K418" t="str">
        <f>Activity!O427</f>
        <v/>
      </c>
      <c r="L418" s="6">
        <f>Activity!P427</f>
        <v>0</v>
      </c>
      <c r="M418" s="6" t="e">
        <f>Activity!#REF!</f>
        <v>#REF!</v>
      </c>
      <c r="N418" t="e">
        <f>Activity!#REF!</f>
        <v>#REF!</v>
      </c>
      <c r="O418" t="e">
        <f>Activity!#REF!</f>
        <v>#REF!</v>
      </c>
      <c r="P418">
        <f>Activity!V427</f>
        <v>0</v>
      </c>
    </row>
    <row r="419" spans="1:16" x14ac:dyDescent="0.25">
      <c r="A419" t="str">
        <f>Activity!B428</f>
        <v/>
      </c>
      <c r="B419">
        <f>Activity!E428</f>
        <v>0</v>
      </c>
      <c r="C419">
        <f>Activity!F428</f>
        <v>0</v>
      </c>
      <c r="D419">
        <f>Activity!G428</f>
        <v>0</v>
      </c>
      <c r="E419">
        <f>Activity!H428</f>
        <v>0</v>
      </c>
      <c r="F419" t="e">
        <f>Activity!#REF!</f>
        <v>#REF!</v>
      </c>
      <c r="G419">
        <f>Activity!J428</f>
        <v>0</v>
      </c>
      <c r="H419">
        <f>Activity!L428</f>
        <v>0</v>
      </c>
      <c r="I419" t="str">
        <f>Activity!M428</f>
        <v/>
      </c>
      <c r="J419" t="str">
        <f>Activity!N428</f>
        <v/>
      </c>
      <c r="K419" t="str">
        <f>Activity!O428</f>
        <v/>
      </c>
      <c r="L419" s="6">
        <f>Activity!P428</f>
        <v>0</v>
      </c>
      <c r="M419" s="6" t="e">
        <f>Activity!#REF!</f>
        <v>#REF!</v>
      </c>
      <c r="N419" t="e">
        <f>Activity!#REF!</f>
        <v>#REF!</v>
      </c>
      <c r="O419" t="e">
        <f>Activity!#REF!</f>
        <v>#REF!</v>
      </c>
      <c r="P419">
        <f>Activity!V428</f>
        <v>0</v>
      </c>
    </row>
    <row r="420" spans="1:16" x14ac:dyDescent="0.25">
      <c r="A420" t="str">
        <f>Activity!B429</f>
        <v/>
      </c>
      <c r="B420">
        <f>Activity!E429</f>
        <v>0</v>
      </c>
      <c r="C420">
        <f>Activity!F429</f>
        <v>0</v>
      </c>
      <c r="D420">
        <f>Activity!G429</f>
        <v>0</v>
      </c>
      <c r="E420">
        <f>Activity!H429</f>
        <v>0</v>
      </c>
      <c r="F420" t="e">
        <f>Activity!#REF!</f>
        <v>#REF!</v>
      </c>
      <c r="G420">
        <f>Activity!J429</f>
        <v>0</v>
      </c>
      <c r="H420">
        <f>Activity!L429</f>
        <v>0</v>
      </c>
      <c r="I420" t="str">
        <f>Activity!M429</f>
        <v/>
      </c>
      <c r="J420" t="str">
        <f>Activity!N429</f>
        <v/>
      </c>
      <c r="K420" t="str">
        <f>Activity!O429</f>
        <v/>
      </c>
      <c r="L420" s="6">
        <f>Activity!P429</f>
        <v>0</v>
      </c>
      <c r="M420" s="6" t="e">
        <f>Activity!#REF!</f>
        <v>#REF!</v>
      </c>
      <c r="N420" t="e">
        <f>Activity!#REF!</f>
        <v>#REF!</v>
      </c>
      <c r="O420" t="e">
        <f>Activity!#REF!</f>
        <v>#REF!</v>
      </c>
      <c r="P420">
        <f>Activity!V429</f>
        <v>0</v>
      </c>
    </row>
    <row r="421" spans="1:16" x14ac:dyDescent="0.25">
      <c r="A421" t="str">
        <f>Activity!B430</f>
        <v/>
      </c>
      <c r="B421">
        <f>Activity!E430</f>
        <v>0</v>
      </c>
      <c r="C421">
        <f>Activity!F430</f>
        <v>0</v>
      </c>
      <c r="D421">
        <f>Activity!G430</f>
        <v>0</v>
      </c>
      <c r="E421">
        <f>Activity!H430</f>
        <v>0</v>
      </c>
      <c r="F421" t="e">
        <f>Activity!#REF!</f>
        <v>#REF!</v>
      </c>
      <c r="G421">
        <f>Activity!J430</f>
        <v>0</v>
      </c>
      <c r="H421">
        <f>Activity!L430</f>
        <v>0</v>
      </c>
      <c r="I421" t="str">
        <f>Activity!M430</f>
        <v/>
      </c>
      <c r="J421" t="str">
        <f>Activity!N430</f>
        <v/>
      </c>
      <c r="K421" t="str">
        <f>Activity!O430</f>
        <v/>
      </c>
      <c r="L421" s="6">
        <f>Activity!P430</f>
        <v>0</v>
      </c>
      <c r="M421" s="6" t="e">
        <f>Activity!#REF!</f>
        <v>#REF!</v>
      </c>
      <c r="N421" t="e">
        <f>Activity!#REF!</f>
        <v>#REF!</v>
      </c>
      <c r="O421" t="e">
        <f>Activity!#REF!</f>
        <v>#REF!</v>
      </c>
      <c r="P421">
        <f>Activity!V430</f>
        <v>0</v>
      </c>
    </row>
    <row r="422" spans="1:16" x14ac:dyDescent="0.25">
      <c r="A422" t="str">
        <f>Activity!B431</f>
        <v/>
      </c>
      <c r="B422">
        <f>Activity!E431</f>
        <v>0</v>
      </c>
      <c r="C422">
        <f>Activity!F431</f>
        <v>0</v>
      </c>
      <c r="D422">
        <f>Activity!G431</f>
        <v>0</v>
      </c>
      <c r="E422">
        <f>Activity!H431</f>
        <v>0</v>
      </c>
      <c r="F422" t="e">
        <f>Activity!#REF!</f>
        <v>#REF!</v>
      </c>
      <c r="G422">
        <f>Activity!J431</f>
        <v>0</v>
      </c>
      <c r="H422">
        <f>Activity!L431</f>
        <v>0</v>
      </c>
      <c r="I422" t="str">
        <f>Activity!M431</f>
        <v/>
      </c>
      <c r="J422" t="str">
        <f>Activity!N431</f>
        <v/>
      </c>
      <c r="K422" t="str">
        <f>Activity!O431</f>
        <v/>
      </c>
      <c r="L422" s="6">
        <f>Activity!P431</f>
        <v>0</v>
      </c>
      <c r="M422" s="6" t="e">
        <f>Activity!#REF!</f>
        <v>#REF!</v>
      </c>
      <c r="N422" t="e">
        <f>Activity!#REF!</f>
        <v>#REF!</v>
      </c>
      <c r="O422" t="e">
        <f>Activity!#REF!</f>
        <v>#REF!</v>
      </c>
      <c r="P422">
        <f>Activity!V431</f>
        <v>0</v>
      </c>
    </row>
    <row r="423" spans="1:16" x14ac:dyDescent="0.25">
      <c r="A423" t="str">
        <f>Activity!B432</f>
        <v/>
      </c>
      <c r="B423">
        <f>Activity!E432</f>
        <v>0</v>
      </c>
      <c r="C423">
        <f>Activity!F432</f>
        <v>0</v>
      </c>
      <c r="D423">
        <f>Activity!G432</f>
        <v>0</v>
      </c>
      <c r="E423">
        <f>Activity!H432</f>
        <v>0</v>
      </c>
      <c r="F423" t="e">
        <f>Activity!#REF!</f>
        <v>#REF!</v>
      </c>
      <c r="G423">
        <f>Activity!J432</f>
        <v>0</v>
      </c>
      <c r="H423">
        <f>Activity!L432</f>
        <v>0</v>
      </c>
      <c r="I423" t="str">
        <f>Activity!M432</f>
        <v/>
      </c>
      <c r="J423" t="str">
        <f>Activity!N432</f>
        <v/>
      </c>
      <c r="K423" t="str">
        <f>Activity!O432</f>
        <v/>
      </c>
      <c r="L423" s="6">
        <f>Activity!P432</f>
        <v>0</v>
      </c>
      <c r="M423" s="6" t="e">
        <f>Activity!#REF!</f>
        <v>#REF!</v>
      </c>
      <c r="N423" t="e">
        <f>Activity!#REF!</f>
        <v>#REF!</v>
      </c>
      <c r="O423" t="e">
        <f>Activity!#REF!</f>
        <v>#REF!</v>
      </c>
      <c r="P423">
        <f>Activity!V432</f>
        <v>0</v>
      </c>
    </row>
    <row r="424" spans="1:16" x14ac:dyDescent="0.25">
      <c r="A424" t="str">
        <f>Activity!B433</f>
        <v/>
      </c>
      <c r="B424">
        <f>Activity!E433</f>
        <v>0</v>
      </c>
      <c r="C424">
        <f>Activity!F433</f>
        <v>0</v>
      </c>
      <c r="D424">
        <f>Activity!G433</f>
        <v>0</v>
      </c>
      <c r="E424">
        <f>Activity!H433</f>
        <v>0</v>
      </c>
      <c r="F424" t="e">
        <f>Activity!#REF!</f>
        <v>#REF!</v>
      </c>
      <c r="G424">
        <f>Activity!J433</f>
        <v>0</v>
      </c>
      <c r="H424">
        <f>Activity!L433</f>
        <v>0</v>
      </c>
      <c r="I424" t="str">
        <f>Activity!M433</f>
        <v/>
      </c>
      <c r="J424" t="str">
        <f>Activity!N433</f>
        <v/>
      </c>
      <c r="K424" t="str">
        <f>Activity!O433</f>
        <v/>
      </c>
      <c r="L424" s="6">
        <f>Activity!P433</f>
        <v>0</v>
      </c>
      <c r="M424" s="6" t="e">
        <f>Activity!#REF!</f>
        <v>#REF!</v>
      </c>
      <c r="N424" t="e">
        <f>Activity!#REF!</f>
        <v>#REF!</v>
      </c>
      <c r="O424" t="e">
        <f>Activity!#REF!</f>
        <v>#REF!</v>
      </c>
      <c r="P424">
        <f>Activity!V433</f>
        <v>0</v>
      </c>
    </row>
    <row r="425" spans="1:16" x14ac:dyDescent="0.25">
      <c r="A425" t="str">
        <f>Activity!B434</f>
        <v/>
      </c>
      <c r="B425">
        <f>Activity!E434</f>
        <v>0</v>
      </c>
      <c r="C425">
        <f>Activity!F434</f>
        <v>0</v>
      </c>
      <c r="D425">
        <f>Activity!G434</f>
        <v>0</v>
      </c>
      <c r="E425">
        <f>Activity!H434</f>
        <v>0</v>
      </c>
      <c r="F425" t="e">
        <f>Activity!#REF!</f>
        <v>#REF!</v>
      </c>
      <c r="G425">
        <f>Activity!J434</f>
        <v>0</v>
      </c>
      <c r="H425">
        <f>Activity!L434</f>
        <v>0</v>
      </c>
      <c r="I425" t="str">
        <f>Activity!M434</f>
        <v/>
      </c>
      <c r="J425" t="str">
        <f>Activity!N434</f>
        <v/>
      </c>
      <c r="K425" t="str">
        <f>Activity!O434</f>
        <v/>
      </c>
      <c r="L425" s="6">
        <f>Activity!P434</f>
        <v>0</v>
      </c>
      <c r="M425" s="6" t="e">
        <f>Activity!#REF!</f>
        <v>#REF!</v>
      </c>
      <c r="N425" t="e">
        <f>Activity!#REF!</f>
        <v>#REF!</v>
      </c>
      <c r="O425" t="e">
        <f>Activity!#REF!</f>
        <v>#REF!</v>
      </c>
      <c r="P425">
        <f>Activity!V434</f>
        <v>0</v>
      </c>
    </row>
    <row r="426" spans="1:16" x14ac:dyDescent="0.25">
      <c r="A426" t="str">
        <f>Activity!B435</f>
        <v/>
      </c>
      <c r="B426">
        <f>Activity!E435</f>
        <v>0</v>
      </c>
      <c r="C426">
        <f>Activity!F435</f>
        <v>0</v>
      </c>
      <c r="D426">
        <f>Activity!G435</f>
        <v>0</v>
      </c>
      <c r="E426">
        <f>Activity!H435</f>
        <v>0</v>
      </c>
      <c r="F426" t="e">
        <f>Activity!#REF!</f>
        <v>#REF!</v>
      </c>
      <c r="G426">
        <f>Activity!J435</f>
        <v>0</v>
      </c>
      <c r="H426">
        <f>Activity!L435</f>
        <v>0</v>
      </c>
      <c r="I426" t="str">
        <f>Activity!M435</f>
        <v/>
      </c>
      <c r="J426" t="str">
        <f>Activity!N435</f>
        <v/>
      </c>
      <c r="K426" t="str">
        <f>Activity!O435</f>
        <v/>
      </c>
      <c r="L426" s="6">
        <f>Activity!P435</f>
        <v>0</v>
      </c>
      <c r="M426" s="6" t="e">
        <f>Activity!#REF!</f>
        <v>#REF!</v>
      </c>
      <c r="N426" t="e">
        <f>Activity!#REF!</f>
        <v>#REF!</v>
      </c>
      <c r="O426" t="e">
        <f>Activity!#REF!</f>
        <v>#REF!</v>
      </c>
      <c r="P426">
        <f>Activity!V435</f>
        <v>0</v>
      </c>
    </row>
    <row r="427" spans="1:16" x14ac:dyDescent="0.25">
      <c r="A427" t="str">
        <f>Activity!B436</f>
        <v/>
      </c>
      <c r="B427">
        <f>Activity!E436</f>
        <v>0</v>
      </c>
      <c r="C427">
        <f>Activity!F436</f>
        <v>0</v>
      </c>
      <c r="D427">
        <f>Activity!G436</f>
        <v>0</v>
      </c>
      <c r="E427">
        <f>Activity!H436</f>
        <v>0</v>
      </c>
      <c r="F427" t="e">
        <f>Activity!#REF!</f>
        <v>#REF!</v>
      </c>
      <c r="G427">
        <f>Activity!J436</f>
        <v>0</v>
      </c>
      <c r="H427">
        <f>Activity!L436</f>
        <v>0</v>
      </c>
      <c r="I427" t="str">
        <f>Activity!M436</f>
        <v/>
      </c>
      <c r="J427" t="str">
        <f>Activity!N436</f>
        <v/>
      </c>
      <c r="K427" t="str">
        <f>Activity!O436</f>
        <v/>
      </c>
      <c r="L427" s="6">
        <f>Activity!P436</f>
        <v>0</v>
      </c>
      <c r="M427" s="6" t="e">
        <f>Activity!#REF!</f>
        <v>#REF!</v>
      </c>
      <c r="N427" t="e">
        <f>Activity!#REF!</f>
        <v>#REF!</v>
      </c>
      <c r="O427" t="e">
        <f>Activity!#REF!</f>
        <v>#REF!</v>
      </c>
      <c r="P427">
        <f>Activity!V436</f>
        <v>0</v>
      </c>
    </row>
    <row r="428" spans="1:16" x14ac:dyDescent="0.25">
      <c r="A428" t="str">
        <f>Activity!B437</f>
        <v/>
      </c>
      <c r="B428">
        <f>Activity!E437</f>
        <v>0</v>
      </c>
      <c r="C428">
        <f>Activity!F437</f>
        <v>0</v>
      </c>
      <c r="D428">
        <f>Activity!G437</f>
        <v>0</v>
      </c>
      <c r="E428">
        <f>Activity!H437</f>
        <v>0</v>
      </c>
      <c r="F428" t="e">
        <f>Activity!#REF!</f>
        <v>#REF!</v>
      </c>
      <c r="G428">
        <f>Activity!J437</f>
        <v>0</v>
      </c>
      <c r="H428">
        <f>Activity!L437</f>
        <v>0</v>
      </c>
      <c r="I428" t="str">
        <f>Activity!M437</f>
        <v/>
      </c>
      <c r="J428" t="str">
        <f>Activity!N437</f>
        <v/>
      </c>
      <c r="K428" t="str">
        <f>Activity!O437</f>
        <v/>
      </c>
      <c r="L428" s="6">
        <f>Activity!P437</f>
        <v>0</v>
      </c>
      <c r="M428" s="6" t="e">
        <f>Activity!#REF!</f>
        <v>#REF!</v>
      </c>
      <c r="N428" t="e">
        <f>Activity!#REF!</f>
        <v>#REF!</v>
      </c>
      <c r="O428" t="e">
        <f>Activity!#REF!</f>
        <v>#REF!</v>
      </c>
      <c r="P428">
        <f>Activity!V437</f>
        <v>0</v>
      </c>
    </row>
    <row r="429" spans="1:16" x14ac:dyDescent="0.25">
      <c r="A429" t="str">
        <f>Activity!B438</f>
        <v/>
      </c>
      <c r="B429">
        <f>Activity!E438</f>
        <v>0</v>
      </c>
      <c r="C429">
        <f>Activity!F438</f>
        <v>0</v>
      </c>
      <c r="D429">
        <f>Activity!G438</f>
        <v>0</v>
      </c>
      <c r="E429">
        <f>Activity!H438</f>
        <v>0</v>
      </c>
      <c r="F429" t="e">
        <f>Activity!#REF!</f>
        <v>#REF!</v>
      </c>
      <c r="G429">
        <f>Activity!J438</f>
        <v>0</v>
      </c>
      <c r="H429">
        <f>Activity!L438</f>
        <v>0</v>
      </c>
      <c r="I429" t="str">
        <f>Activity!M438</f>
        <v/>
      </c>
      <c r="J429" t="str">
        <f>Activity!N438</f>
        <v/>
      </c>
      <c r="K429" t="str">
        <f>Activity!O438</f>
        <v/>
      </c>
      <c r="L429" s="6">
        <f>Activity!P438</f>
        <v>0</v>
      </c>
      <c r="M429" s="6" t="e">
        <f>Activity!#REF!</f>
        <v>#REF!</v>
      </c>
      <c r="N429" t="e">
        <f>Activity!#REF!</f>
        <v>#REF!</v>
      </c>
      <c r="O429" t="e">
        <f>Activity!#REF!</f>
        <v>#REF!</v>
      </c>
      <c r="P429">
        <f>Activity!V438</f>
        <v>0</v>
      </c>
    </row>
    <row r="430" spans="1:16" x14ac:dyDescent="0.25">
      <c r="A430" t="str">
        <f>Activity!B439</f>
        <v/>
      </c>
      <c r="B430">
        <f>Activity!E439</f>
        <v>0</v>
      </c>
      <c r="C430">
        <f>Activity!F439</f>
        <v>0</v>
      </c>
      <c r="D430">
        <f>Activity!G439</f>
        <v>0</v>
      </c>
      <c r="E430">
        <f>Activity!H439</f>
        <v>0</v>
      </c>
      <c r="F430" t="e">
        <f>Activity!#REF!</f>
        <v>#REF!</v>
      </c>
      <c r="G430">
        <f>Activity!J439</f>
        <v>0</v>
      </c>
      <c r="H430">
        <f>Activity!L439</f>
        <v>0</v>
      </c>
      <c r="I430" t="str">
        <f>Activity!M439</f>
        <v/>
      </c>
      <c r="J430" t="str">
        <f>Activity!N439</f>
        <v/>
      </c>
      <c r="K430" t="str">
        <f>Activity!O439</f>
        <v/>
      </c>
      <c r="L430" s="6">
        <f>Activity!P439</f>
        <v>0</v>
      </c>
      <c r="M430" s="6" t="e">
        <f>Activity!#REF!</f>
        <v>#REF!</v>
      </c>
      <c r="N430" t="e">
        <f>Activity!#REF!</f>
        <v>#REF!</v>
      </c>
      <c r="O430" t="e">
        <f>Activity!#REF!</f>
        <v>#REF!</v>
      </c>
      <c r="P430">
        <f>Activity!V439</f>
        <v>0</v>
      </c>
    </row>
    <row r="431" spans="1:16" x14ac:dyDescent="0.25">
      <c r="A431" t="str">
        <f>Activity!B440</f>
        <v/>
      </c>
      <c r="B431">
        <f>Activity!E440</f>
        <v>0</v>
      </c>
      <c r="C431">
        <f>Activity!F440</f>
        <v>0</v>
      </c>
      <c r="D431">
        <f>Activity!G440</f>
        <v>0</v>
      </c>
      <c r="E431">
        <f>Activity!H440</f>
        <v>0</v>
      </c>
      <c r="F431" t="e">
        <f>Activity!#REF!</f>
        <v>#REF!</v>
      </c>
      <c r="G431">
        <f>Activity!J440</f>
        <v>0</v>
      </c>
      <c r="H431">
        <f>Activity!L440</f>
        <v>0</v>
      </c>
      <c r="I431" t="str">
        <f>Activity!M440</f>
        <v/>
      </c>
      <c r="J431" t="str">
        <f>Activity!N440</f>
        <v/>
      </c>
      <c r="K431" t="str">
        <f>Activity!O440</f>
        <v/>
      </c>
      <c r="L431" s="6">
        <f>Activity!P440</f>
        <v>0</v>
      </c>
      <c r="M431" s="6" t="e">
        <f>Activity!#REF!</f>
        <v>#REF!</v>
      </c>
      <c r="N431" t="e">
        <f>Activity!#REF!</f>
        <v>#REF!</v>
      </c>
      <c r="O431" t="e">
        <f>Activity!#REF!</f>
        <v>#REF!</v>
      </c>
      <c r="P431">
        <f>Activity!V440</f>
        <v>0</v>
      </c>
    </row>
    <row r="432" spans="1:16" x14ac:dyDescent="0.25">
      <c r="A432" t="str">
        <f>Activity!B441</f>
        <v/>
      </c>
      <c r="B432">
        <f>Activity!E441</f>
        <v>0</v>
      </c>
      <c r="C432">
        <f>Activity!F441</f>
        <v>0</v>
      </c>
      <c r="D432">
        <f>Activity!G441</f>
        <v>0</v>
      </c>
      <c r="E432">
        <f>Activity!H441</f>
        <v>0</v>
      </c>
      <c r="F432" t="e">
        <f>Activity!#REF!</f>
        <v>#REF!</v>
      </c>
      <c r="G432">
        <f>Activity!J441</f>
        <v>0</v>
      </c>
      <c r="H432">
        <f>Activity!L441</f>
        <v>0</v>
      </c>
      <c r="I432" t="str">
        <f>Activity!M441</f>
        <v/>
      </c>
      <c r="J432" t="str">
        <f>Activity!N441</f>
        <v/>
      </c>
      <c r="K432" t="str">
        <f>Activity!O441</f>
        <v/>
      </c>
      <c r="L432" s="6">
        <f>Activity!P441</f>
        <v>0</v>
      </c>
      <c r="M432" s="6" t="e">
        <f>Activity!#REF!</f>
        <v>#REF!</v>
      </c>
      <c r="N432" t="e">
        <f>Activity!#REF!</f>
        <v>#REF!</v>
      </c>
      <c r="O432" t="e">
        <f>Activity!#REF!</f>
        <v>#REF!</v>
      </c>
      <c r="P432">
        <f>Activity!V441</f>
        <v>0</v>
      </c>
    </row>
    <row r="433" spans="1:16" x14ac:dyDescent="0.25">
      <c r="A433" t="str">
        <f>Activity!B442</f>
        <v/>
      </c>
      <c r="B433">
        <f>Activity!E442</f>
        <v>0</v>
      </c>
      <c r="C433">
        <f>Activity!F442</f>
        <v>0</v>
      </c>
      <c r="D433">
        <f>Activity!G442</f>
        <v>0</v>
      </c>
      <c r="E433">
        <f>Activity!H442</f>
        <v>0</v>
      </c>
      <c r="F433" t="e">
        <f>Activity!#REF!</f>
        <v>#REF!</v>
      </c>
      <c r="G433">
        <f>Activity!J442</f>
        <v>0</v>
      </c>
      <c r="H433">
        <f>Activity!L442</f>
        <v>0</v>
      </c>
      <c r="I433" t="str">
        <f>Activity!M442</f>
        <v/>
      </c>
      <c r="J433" t="str">
        <f>Activity!N442</f>
        <v/>
      </c>
      <c r="K433" t="str">
        <f>Activity!O442</f>
        <v/>
      </c>
      <c r="L433" s="6">
        <f>Activity!P442</f>
        <v>0</v>
      </c>
      <c r="M433" s="6" t="e">
        <f>Activity!#REF!</f>
        <v>#REF!</v>
      </c>
      <c r="N433" t="e">
        <f>Activity!#REF!</f>
        <v>#REF!</v>
      </c>
      <c r="O433" t="e">
        <f>Activity!#REF!</f>
        <v>#REF!</v>
      </c>
      <c r="P433">
        <f>Activity!V442</f>
        <v>0</v>
      </c>
    </row>
    <row r="434" spans="1:16" x14ac:dyDescent="0.25">
      <c r="A434" t="str">
        <f>Activity!B443</f>
        <v/>
      </c>
      <c r="B434">
        <f>Activity!E443</f>
        <v>0</v>
      </c>
      <c r="C434">
        <f>Activity!F443</f>
        <v>0</v>
      </c>
      <c r="D434">
        <f>Activity!G443</f>
        <v>0</v>
      </c>
      <c r="E434">
        <f>Activity!H443</f>
        <v>0</v>
      </c>
      <c r="F434" t="e">
        <f>Activity!#REF!</f>
        <v>#REF!</v>
      </c>
      <c r="G434">
        <f>Activity!J443</f>
        <v>0</v>
      </c>
      <c r="H434">
        <f>Activity!L443</f>
        <v>0</v>
      </c>
      <c r="I434" t="str">
        <f>Activity!M443</f>
        <v/>
      </c>
      <c r="J434" t="str">
        <f>Activity!N443</f>
        <v/>
      </c>
      <c r="K434" t="str">
        <f>Activity!O443</f>
        <v/>
      </c>
      <c r="L434" s="6">
        <f>Activity!P443</f>
        <v>0</v>
      </c>
      <c r="M434" s="6" t="e">
        <f>Activity!#REF!</f>
        <v>#REF!</v>
      </c>
      <c r="N434" t="e">
        <f>Activity!#REF!</f>
        <v>#REF!</v>
      </c>
      <c r="O434" t="e">
        <f>Activity!#REF!</f>
        <v>#REF!</v>
      </c>
      <c r="P434">
        <f>Activity!V443</f>
        <v>0</v>
      </c>
    </row>
    <row r="435" spans="1:16" x14ac:dyDescent="0.25">
      <c r="A435" t="str">
        <f>Activity!B444</f>
        <v/>
      </c>
      <c r="B435">
        <f>Activity!E444</f>
        <v>0</v>
      </c>
      <c r="C435">
        <f>Activity!F444</f>
        <v>0</v>
      </c>
      <c r="D435">
        <f>Activity!G444</f>
        <v>0</v>
      </c>
      <c r="E435">
        <f>Activity!H444</f>
        <v>0</v>
      </c>
      <c r="F435" t="e">
        <f>Activity!#REF!</f>
        <v>#REF!</v>
      </c>
      <c r="G435">
        <f>Activity!J444</f>
        <v>0</v>
      </c>
      <c r="H435">
        <f>Activity!L444</f>
        <v>0</v>
      </c>
      <c r="I435" t="str">
        <f>Activity!M444</f>
        <v/>
      </c>
      <c r="J435" t="str">
        <f>Activity!N444</f>
        <v/>
      </c>
      <c r="K435" t="str">
        <f>Activity!O444</f>
        <v/>
      </c>
      <c r="L435" s="6">
        <f>Activity!P444</f>
        <v>0</v>
      </c>
      <c r="M435" s="6" t="e">
        <f>Activity!#REF!</f>
        <v>#REF!</v>
      </c>
      <c r="N435" t="e">
        <f>Activity!#REF!</f>
        <v>#REF!</v>
      </c>
      <c r="O435" t="e">
        <f>Activity!#REF!</f>
        <v>#REF!</v>
      </c>
      <c r="P435">
        <f>Activity!V444</f>
        <v>0</v>
      </c>
    </row>
    <row r="436" spans="1:16" x14ac:dyDescent="0.25">
      <c r="A436" t="str">
        <f>Activity!B445</f>
        <v/>
      </c>
      <c r="B436">
        <f>Activity!E445</f>
        <v>0</v>
      </c>
      <c r="C436">
        <f>Activity!F445</f>
        <v>0</v>
      </c>
      <c r="D436">
        <f>Activity!G445</f>
        <v>0</v>
      </c>
      <c r="E436">
        <f>Activity!H445</f>
        <v>0</v>
      </c>
      <c r="F436" t="e">
        <f>Activity!#REF!</f>
        <v>#REF!</v>
      </c>
      <c r="G436">
        <f>Activity!J445</f>
        <v>0</v>
      </c>
      <c r="H436">
        <f>Activity!L445</f>
        <v>0</v>
      </c>
      <c r="I436" t="str">
        <f>Activity!M445</f>
        <v/>
      </c>
      <c r="J436" t="str">
        <f>Activity!N445</f>
        <v/>
      </c>
      <c r="K436" t="str">
        <f>Activity!O445</f>
        <v/>
      </c>
      <c r="L436" s="6">
        <f>Activity!P445</f>
        <v>0</v>
      </c>
      <c r="M436" s="6" t="e">
        <f>Activity!#REF!</f>
        <v>#REF!</v>
      </c>
      <c r="N436" t="e">
        <f>Activity!#REF!</f>
        <v>#REF!</v>
      </c>
      <c r="O436" t="e">
        <f>Activity!#REF!</f>
        <v>#REF!</v>
      </c>
      <c r="P436">
        <f>Activity!V445</f>
        <v>0</v>
      </c>
    </row>
    <row r="437" spans="1:16" x14ac:dyDescent="0.25">
      <c r="A437" t="str">
        <f>Activity!B446</f>
        <v/>
      </c>
      <c r="B437">
        <f>Activity!E446</f>
        <v>0</v>
      </c>
      <c r="C437">
        <f>Activity!F446</f>
        <v>0</v>
      </c>
      <c r="D437">
        <f>Activity!G446</f>
        <v>0</v>
      </c>
      <c r="E437">
        <f>Activity!H446</f>
        <v>0</v>
      </c>
      <c r="F437" t="e">
        <f>Activity!#REF!</f>
        <v>#REF!</v>
      </c>
      <c r="G437">
        <f>Activity!J446</f>
        <v>0</v>
      </c>
      <c r="H437">
        <f>Activity!L446</f>
        <v>0</v>
      </c>
      <c r="I437" t="str">
        <f>Activity!M446</f>
        <v/>
      </c>
      <c r="J437" t="str">
        <f>Activity!N446</f>
        <v/>
      </c>
      <c r="K437" t="str">
        <f>Activity!O446</f>
        <v/>
      </c>
      <c r="L437" s="6">
        <f>Activity!P446</f>
        <v>0</v>
      </c>
      <c r="M437" s="6" t="e">
        <f>Activity!#REF!</f>
        <v>#REF!</v>
      </c>
      <c r="N437" t="e">
        <f>Activity!#REF!</f>
        <v>#REF!</v>
      </c>
      <c r="O437" t="e">
        <f>Activity!#REF!</f>
        <v>#REF!</v>
      </c>
      <c r="P437">
        <f>Activity!V446</f>
        <v>0</v>
      </c>
    </row>
    <row r="438" spans="1:16" x14ac:dyDescent="0.25">
      <c r="A438" t="str">
        <f>Activity!B447</f>
        <v/>
      </c>
      <c r="B438">
        <f>Activity!E447</f>
        <v>0</v>
      </c>
      <c r="C438">
        <f>Activity!F447</f>
        <v>0</v>
      </c>
      <c r="D438">
        <f>Activity!G447</f>
        <v>0</v>
      </c>
      <c r="E438">
        <f>Activity!H447</f>
        <v>0</v>
      </c>
      <c r="F438" t="e">
        <f>Activity!#REF!</f>
        <v>#REF!</v>
      </c>
      <c r="G438">
        <f>Activity!J447</f>
        <v>0</v>
      </c>
      <c r="H438">
        <f>Activity!L447</f>
        <v>0</v>
      </c>
      <c r="I438" t="str">
        <f>Activity!M447</f>
        <v/>
      </c>
      <c r="J438" t="str">
        <f>Activity!N447</f>
        <v/>
      </c>
      <c r="K438" t="str">
        <f>Activity!O447</f>
        <v/>
      </c>
      <c r="L438" s="6">
        <f>Activity!P447</f>
        <v>0</v>
      </c>
      <c r="M438" s="6" t="e">
        <f>Activity!#REF!</f>
        <v>#REF!</v>
      </c>
      <c r="N438" t="e">
        <f>Activity!#REF!</f>
        <v>#REF!</v>
      </c>
      <c r="O438" t="e">
        <f>Activity!#REF!</f>
        <v>#REF!</v>
      </c>
      <c r="P438">
        <f>Activity!V447</f>
        <v>0</v>
      </c>
    </row>
    <row r="439" spans="1:16" x14ac:dyDescent="0.25">
      <c r="A439" t="str">
        <f>Activity!B448</f>
        <v/>
      </c>
      <c r="B439">
        <f>Activity!E448</f>
        <v>0</v>
      </c>
      <c r="C439">
        <f>Activity!F448</f>
        <v>0</v>
      </c>
      <c r="D439">
        <f>Activity!G448</f>
        <v>0</v>
      </c>
      <c r="E439">
        <f>Activity!H448</f>
        <v>0</v>
      </c>
      <c r="F439" t="e">
        <f>Activity!#REF!</f>
        <v>#REF!</v>
      </c>
      <c r="G439">
        <f>Activity!J448</f>
        <v>0</v>
      </c>
      <c r="H439">
        <f>Activity!L448</f>
        <v>0</v>
      </c>
      <c r="I439" t="str">
        <f>Activity!M448</f>
        <v/>
      </c>
      <c r="J439" t="str">
        <f>Activity!N448</f>
        <v/>
      </c>
      <c r="K439" t="str">
        <f>Activity!O448</f>
        <v/>
      </c>
      <c r="L439" s="6">
        <f>Activity!P448</f>
        <v>0</v>
      </c>
      <c r="M439" s="6" t="e">
        <f>Activity!#REF!</f>
        <v>#REF!</v>
      </c>
      <c r="N439" t="e">
        <f>Activity!#REF!</f>
        <v>#REF!</v>
      </c>
      <c r="O439" t="e">
        <f>Activity!#REF!</f>
        <v>#REF!</v>
      </c>
      <c r="P439">
        <f>Activity!V448</f>
        <v>0</v>
      </c>
    </row>
    <row r="440" spans="1:16" x14ac:dyDescent="0.25">
      <c r="A440" t="str">
        <f>Activity!B449</f>
        <v/>
      </c>
      <c r="B440">
        <f>Activity!E449</f>
        <v>0</v>
      </c>
      <c r="C440">
        <f>Activity!F449</f>
        <v>0</v>
      </c>
      <c r="D440">
        <f>Activity!G449</f>
        <v>0</v>
      </c>
      <c r="E440">
        <f>Activity!H449</f>
        <v>0</v>
      </c>
      <c r="F440" t="e">
        <f>Activity!#REF!</f>
        <v>#REF!</v>
      </c>
      <c r="G440">
        <f>Activity!J449</f>
        <v>0</v>
      </c>
      <c r="H440">
        <f>Activity!L449</f>
        <v>0</v>
      </c>
      <c r="I440" t="str">
        <f>Activity!M449</f>
        <v/>
      </c>
      <c r="J440" t="str">
        <f>Activity!N449</f>
        <v/>
      </c>
      <c r="K440" t="str">
        <f>Activity!O449</f>
        <v/>
      </c>
      <c r="L440" s="6">
        <f>Activity!P449</f>
        <v>0</v>
      </c>
      <c r="M440" s="6" t="e">
        <f>Activity!#REF!</f>
        <v>#REF!</v>
      </c>
      <c r="N440" t="e">
        <f>Activity!#REF!</f>
        <v>#REF!</v>
      </c>
      <c r="O440" t="e">
        <f>Activity!#REF!</f>
        <v>#REF!</v>
      </c>
      <c r="P440">
        <f>Activity!V449</f>
        <v>0</v>
      </c>
    </row>
    <row r="441" spans="1:16" x14ac:dyDescent="0.25">
      <c r="A441" t="str">
        <f>Activity!B450</f>
        <v/>
      </c>
      <c r="B441">
        <f>Activity!E450</f>
        <v>0</v>
      </c>
      <c r="C441">
        <f>Activity!F450</f>
        <v>0</v>
      </c>
      <c r="D441">
        <f>Activity!G450</f>
        <v>0</v>
      </c>
      <c r="E441">
        <f>Activity!H450</f>
        <v>0</v>
      </c>
      <c r="F441" t="e">
        <f>Activity!#REF!</f>
        <v>#REF!</v>
      </c>
      <c r="G441">
        <f>Activity!J450</f>
        <v>0</v>
      </c>
      <c r="H441">
        <f>Activity!L450</f>
        <v>0</v>
      </c>
      <c r="I441" t="str">
        <f>Activity!M450</f>
        <v/>
      </c>
      <c r="J441" t="str">
        <f>Activity!N450</f>
        <v/>
      </c>
      <c r="K441" t="str">
        <f>Activity!O450</f>
        <v/>
      </c>
      <c r="L441" s="6">
        <f>Activity!P450</f>
        <v>0</v>
      </c>
      <c r="M441" s="6" t="e">
        <f>Activity!#REF!</f>
        <v>#REF!</v>
      </c>
      <c r="N441" t="e">
        <f>Activity!#REF!</f>
        <v>#REF!</v>
      </c>
      <c r="O441" t="e">
        <f>Activity!#REF!</f>
        <v>#REF!</v>
      </c>
      <c r="P441">
        <f>Activity!V450</f>
        <v>0</v>
      </c>
    </row>
    <row r="442" spans="1:16" x14ac:dyDescent="0.25">
      <c r="A442" t="str">
        <f>Activity!B451</f>
        <v/>
      </c>
      <c r="B442">
        <f>Activity!E451</f>
        <v>0</v>
      </c>
      <c r="C442">
        <f>Activity!F451</f>
        <v>0</v>
      </c>
      <c r="D442">
        <f>Activity!G451</f>
        <v>0</v>
      </c>
      <c r="E442">
        <f>Activity!H451</f>
        <v>0</v>
      </c>
      <c r="F442" t="e">
        <f>Activity!#REF!</f>
        <v>#REF!</v>
      </c>
      <c r="G442">
        <f>Activity!J451</f>
        <v>0</v>
      </c>
      <c r="H442">
        <f>Activity!L451</f>
        <v>0</v>
      </c>
      <c r="I442" t="str">
        <f>Activity!M451</f>
        <v/>
      </c>
      <c r="J442" t="str">
        <f>Activity!N451</f>
        <v/>
      </c>
      <c r="K442" t="str">
        <f>Activity!O451</f>
        <v/>
      </c>
      <c r="L442" s="6">
        <f>Activity!P451</f>
        <v>0</v>
      </c>
      <c r="M442" s="6" t="e">
        <f>Activity!#REF!</f>
        <v>#REF!</v>
      </c>
      <c r="N442" t="e">
        <f>Activity!#REF!</f>
        <v>#REF!</v>
      </c>
      <c r="O442" t="e">
        <f>Activity!#REF!</f>
        <v>#REF!</v>
      </c>
      <c r="P442">
        <f>Activity!V451</f>
        <v>0</v>
      </c>
    </row>
    <row r="443" spans="1:16" x14ac:dyDescent="0.25">
      <c r="A443" t="str">
        <f>Activity!B452</f>
        <v/>
      </c>
      <c r="B443">
        <f>Activity!E452</f>
        <v>0</v>
      </c>
      <c r="C443">
        <f>Activity!F452</f>
        <v>0</v>
      </c>
      <c r="D443">
        <f>Activity!G452</f>
        <v>0</v>
      </c>
      <c r="E443">
        <f>Activity!H452</f>
        <v>0</v>
      </c>
      <c r="F443" t="e">
        <f>Activity!#REF!</f>
        <v>#REF!</v>
      </c>
      <c r="G443">
        <f>Activity!J452</f>
        <v>0</v>
      </c>
      <c r="H443">
        <f>Activity!L452</f>
        <v>0</v>
      </c>
      <c r="I443" t="str">
        <f>Activity!M452</f>
        <v/>
      </c>
      <c r="J443" t="str">
        <f>Activity!N452</f>
        <v/>
      </c>
      <c r="K443" t="str">
        <f>Activity!O452</f>
        <v/>
      </c>
      <c r="L443" s="6">
        <f>Activity!P452</f>
        <v>0</v>
      </c>
      <c r="M443" s="6" t="e">
        <f>Activity!#REF!</f>
        <v>#REF!</v>
      </c>
      <c r="N443" t="e">
        <f>Activity!#REF!</f>
        <v>#REF!</v>
      </c>
      <c r="O443" t="e">
        <f>Activity!#REF!</f>
        <v>#REF!</v>
      </c>
      <c r="P443">
        <f>Activity!V452</f>
        <v>0</v>
      </c>
    </row>
    <row r="444" spans="1:16" x14ac:dyDescent="0.25">
      <c r="A444" t="str">
        <f>Activity!B453</f>
        <v/>
      </c>
      <c r="B444">
        <f>Activity!E453</f>
        <v>0</v>
      </c>
      <c r="C444">
        <f>Activity!F453</f>
        <v>0</v>
      </c>
      <c r="D444">
        <f>Activity!G453</f>
        <v>0</v>
      </c>
      <c r="E444">
        <f>Activity!H453</f>
        <v>0</v>
      </c>
      <c r="F444" t="e">
        <f>Activity!#REF!</f>
        <v>#REF!</v>
      </c>
      <c r="G444">
        <f>Activity!J453</f>
        <v>0</v>
      </c>
      <c r="H444">
        <f>Activity!L453</f>
        <v>0</v>
      </c>
      <c r="I444" t="str">
        <f>Activity!M453</f>
        <v/>
      </c>
      <c r="J444" t="str">
        <f>Activity!N453</f>
        <v/>
      </c>
      <c r="K444" t="str">
        <f>Activity!O453</f>
        <v/>
      </c>
      <c r="L444" s="6">
        <f>Activity!P453</f>
        <v>0</v>
      </c>
      <c r="M444" s="6" t="e">
        <f>Activity!#REF!</f>
        <v>#REF!</v>
      </c>
      <c r="N444" t="e">
        <f>Activity!#REF!</f>
        <v>#REF!</v>
      </c>
      <c r="O444" t="e">
        <f>Activity!#REF!</f>
        <v>#REF!</v>
      </c>
      <c r="P444">
        <f>Activity!V453</f>
        <v>0</v>
      </c>
    </row>
    <row r="445" spans="1:16" x14ac:dyDescent="0.25">
      <c r="A445" t="str">
        <f>Activity!B454</f>
        <v/>
      </c>
      <c r="B445">
        <f>Activity!E454</f>
        <v>0</v>
      </c>
      <c r="C445">
        <f>Activity!F454</f>
        <v>0</v>
      </c>
      <c r="D445">
        <f>Activity!G454</f>
        <v>0</v>
      </c>
      <c r="E445">
        <f>Activity!H454</f>
        <v>0</v>
      </c>
      <c r="F445" t="e">
        <f>Activity!#REF!</f>
        <v>#REF!</v>
      </c>
      <c r="G445">
        <f>Activity!J454</f>
        <v>0</v>
      </c>
      <c r="H445">
        <f>Activity!L454</f>
        <v>0</v>
      </c>
      <c r="I445" t="str">
        <f>Activity!M454</f>
        <v/>
      </c>
      <c r="J445" t="str">
        <f>Activity!N454</f>
        <v/>
      </c>
      <c r="K445" t="str">
        <f>Activity!O454</f>
        <v/>
      </c>
      <c r="L445" s="6">
        <f>Activity!P454</f>
        <v>0</v>
      </c>
      <c r="M445" s="6" t="e">
        <f>Activity!#REF!</f>
        <v>#REF!</v>
      </c>
      <c r="N445" t="e">
        <f>Activity!#REF!</f>
        <v>#REF!</v>
      </c>
      <c r="O445" t="e">
        <f>Activity!#REF!</f>
        <v>#REF!</v>
      </c>
      <c r="P445">
        <f>Activity!V454</f>
        <v>0</v>
      </c>
    </row>
    <row r="446" spans="1:16" x14ac:dyDescent="0.25">
      <c r="A446" t="str">
        <f>Activity!B455</f>
        <v/>
      </c>
      <c r="B446">
        <f>Activity!E455</f>
        <v>0</v>
      </c>
      <c r="C446">
        <f>Activity!F455</f>
        <v>0</v>
      </c>
      <c r="D446">
        <f>Activity!G455</f>
        <v>0</v>
      </c>
      <c r="E446">
        <f>Activity!H455</f>
        <v>0</v>
      </c>
      <c r="F446" t="e">
        <f>Activity!#REF!</f>
        <v>#REF!</v>
      </c>
      <c r="G446">
        <f>Activity!J455</f>
        <v>0</v>
      </c>
      <c r="H446">
        <f>Activity!L455</f>
        <v>0</v>
      </c>
      <c r="I446" t="str">
        <f>Activity!M455</f>
        <v/>
      </c>
      <c r="J446" t="str">
        <f>Activity!N455</f>
        <v/>
      </c>
      <c r="K446" t="str">
        <f>Activity!O455</f>
        <v/>
      </c>
      <c r="L446" s="6">
        <f>Activity!P455</f>
        <v>0</v>
      </c>
      <c r="M446" s="6" t="e">
        <f>Activity!#REF!</f>
        <v>#REF!</v>
      </c>
      <c r="N446" t="e">
        <f>Activity!#REF!</f>
        <v>#REF!</v>
      </c>
      <c r="O446" t="e">
        <f>Activity!#REF!</f>
        <v>#REF!</v>
      </c>
      <c r="P446">
        <f>Activity!V455</f>
        <v>0</v>
      </c>
    </row>
    <row r="447" spans="1:16" x14ac:dyDescent="0.25">
      <c r="A447" t="str">
        <f>Activity!B456</f>
        <v/>
      </c>
      <c r="B447">
        <f>Activity!E456</f>
        <v>0</v>
      </c>
      <c r="C447">
        <f>Activity!F456</f>
        <v>0</v>
      </c>
      <c r="D447">
        <f>Activity!G456</f>
        <v>0</v>
      </c>
      <c r="E447">
        <f>Activity!H456</f>
        <v>0</v>
      </c>
      <c r="F447" t="e">
        <f>Activity!#REF!</f>
        <v>#REF!</v>
      </c>
      <c r="G447">
        <f>Activity!J456</f>
        <v>0</v>
      </c>
      <c r="H447">
        <f>Activity!L456</f>
        <v>0</v>
      </c>
      <c r="I447" t="str">
        <f>Activity!M456</f>
        <v/>
      </c>
      <c r="J447" t="str">
        <f>Activity!N456</f>
        <v/>
      </c>
      <c r="K447" t="str">
        <f>Activity!O456</f>
        <v/>
      </c>
      <c r="L447" s="6">
        <f>Activity!P456</f>
        <v>0</v>
      </c>
      <c r="M447" s="6" t="e">
        <f>Activity!#REF!</f>
        <v>#REF!</v>
      </c>
      <c r="N447" t="e">
        <f>Activity!#REF!</f>
        <v>#REF!</v>
      </c>
      <c r="O447" t="e">
        <f>Activity!#REF!</f>
        <v>#REF!</v>
      </c>
      <c r="P447">
        <f>Activity!V456</f>
        <v>0</v>
      </c>
    </row>
    <row r="448" spans="1:16" x14ac:dyDescent="0.25">
      <c r="A448" t="str">
        <f>Activity!B457</f>
        <v/>
      </c>
      <c r="B448">
        <f>Activity!E457</f>
        <v>0</v>
      </c>
      <c r="C448">
        <f>Activity!F457</f>
        <v>0</v>
      </c>
      <c r="D448">
        <f>Activity!G457</f>
        <v>0</v>
      </c>
      <c r="E448">
        <f>Activity!H457</f>
        <v>0</v>
      </c>
      <c r="F448" t="e">
        <f>Activity!#REF!</f>
        <v>#REF!</v>
      </c>
      <c r="G448">
        <f>Activity!J457</f>
        <v>0</v>
      </c>
      <c r="H448">
        <f>Activity!L457</f>
        <v>0</v>
      </c>
      <c r="I448" t="str">
        <f>Activity!M457</f>
        <v/>
      </c>
      <c r="J448" t="str">
        <f>Activity!N457</f>
        <v/>
      </c>
      <c r="K448" t="str">
        <f>Activity!O457</f>
        <v/>
      </c>
      <c r="L448" s="6">
        <f>Activity!P457</f>
        <v>0</v>
      </c>
      <c r="M448" s="6" t="e">
        <f>Activity!#REF!</f>
        <v>#REF!</v>
      </c>
      <c r="N448" t="e">
        <f>Activity!#REF!</f>
        <v>#REF!</v>
      </c>
      <c r="O448" t="e">
        <f>Activity!#REF!</f>
        <v>#REF!</v>
      </c>
      <c r="P448">
        <f>Activity!V457</f>
        <v>0</v>
      </c>
    </row>
    <row r="449" spans="1:16" x14ac:dyDescent="0.25">
      <c r="A449" t="str">
        <f>Activity!B458</f>
        <v/>
      </c>
      <c r="B449">
        <f>Activity!E458</f>
        <v>0</v>
      </c>
      <c r="C449">
        <f>Activity!F458</f>
        <v>0</v>
      </c>
      <c r="D449">
        <f>Activity!G458</f>
        <v>0</v>
      </c>
      <c r="E449">
        <f>Activity!H458</f>
        <v>0</v>
      </c>
      <c r="F449" t="e">
        <f>Activity!#REF!</f>
        <v>#REF!</v>
      </c>
      <c r="G449">
        <f>Activity!J458</f>
        <v>0</v>
      </c>
      <c r="H449">
        <f>Activity!L458</f>
        <v>0</v>
      </c>
      <c r="I449" t="str">
        <f>Activity!M458</f>
        <v/>
      </c>
      <c r="J449" t="str">
        <f>Activity!N458</f>
        <v/>
      </c>
      <c r="K449" t="str">
        <f>Activity!O458</f>
        <v/>
      </c>
      <c r="L449" s="6">
        <f>Activity!P458</f>
        <v>0</v>
      </c>
      <c r="M449" s="6" t="e">
        <f>Activity!#REF!</f>
        <v>#REF!</v>
      </c>
      <c r="N449" t="e">
        <f>Activity!#REF!</f>
        <v>#REF!</v>
      </c>
      <c r="O449" t="e">
        <f>Activity!#REF!</f>
        <v>#REF!</v>
      </c>
      <c r="P449">
        <f>Activity!V458</f>
        <v>0</v>
      </c>
    </row>
    <row r="450" spans="1:16" x14ac:dyDescent="0.25">
      <c r="A450" t="str">
        <f>Activity!B459</f>
        <v/>
      </c>
      <c r="B450">
        <f>Activity!E459</f>
        <v>0</v>
      </c>
      <c r="C450">
        <f>Activity!F459</f>
        <v>0</v>
      </c>
      <c r="D450">
        <f>Activity!G459</f>
        <v>0</v>
      </c>
      <c r="E450">
        <f>Activity!H459</f>
        <v>0</v>
      </c>
      <c r="F450" t="e">
        <f>Activity!#REF!</f>
        <v>#REF!</v>
      </c>
      <c r="G450">
        <f>Activity!J459</f>
        <v>0</v>
      </c>
      <c r="H450">
        <f>Activity!L459</f>
        <v>0</v>
      </c>
      <c r="I450" t="str">
        <f>Activity!M459</f>
        <v/>
      </c>
      <c r="J450" t="str">
        <f>Activity!N459</f>
        <v/>
      </c>
      <c r="K450" t="str">
        <f>Activity!O459</f>
        <v/>
      </c>
      <c r="L450" s="6">
        <f>Activity!P459</f>
        <v>0</v>
      </c>
      <c r="M450" s="6" t="e">
        <f>Activity!#REF!</f>
        <v>#REF!</v>
      </c>
      <c r="N450" t="e">
        <f>Activity!#REF!</f>
        <v>#REF!</v>
      </c>
      <c r="O450" t="e">
        <f>Activity!#REF!</f>
        <v>#REF!</v>
      </c>
      <c r="P450">
        <f>Activity!V459</f>
        <v>0</v>
      </c>
    </row>
    <row r="451" spans="1:16" x14ac:dyDescent="0.25">
      <c r="A451" t="str">
        <f>Activity!B460</f>
        <v/>
      </c>
      <c r="B451">
        <f>Activity!E460</f>
        <v>0</v>
      </c>
      <c r="C451">
        <f>Activity!F460</f>
        <v>0</v>
      </c>
      <c r="D451">
        <f>Activity!G460</f>
        <v>0</v>
      </c>
      <c r="E451">
        <f>Activity!H460</f>
        <v>0</v>
      </c>
      <c r="F451" t="e">
        <f>Activity!#REF!</f>
        <v>#REF!</v>
      </c>
      <c r="G451">
        <f>Activity!J460</f>
        <v>0</v>
      </c>
      <c r="H451">
        <f>Activity!L460</f>
        <v>0</v>
      </c>
      <c r="I451" t="str">
        <f>Activity!M460</f>
        <v/>
      </c>
      <c r="J451" t="str">
        <f>Activity!N460</f>
        <v/>
      </c>
      <c r="K451" t="str">
        <f>Activity!O460</f>
        <v/>
      </c>
      <c r="L451" s="6">
        <f>Activity!P460</f>
        <v>0</v>
      </c>
      <c r="M451" s="6" t="e">
        <f>Activity!#REF!</f>
        <v>#REF!</v>
      </c>
      <c r="N451" t="e">
        <f>Activity!#REF!</f>
        <v>#REF!</v>
      </c>
      <c r="O451" t="e">
        <f>Activity!#REF!</f>
        <v>#REF!</v>
      </c>
      <c r="P451">
        <f>Activity!V460</f>
        <v>0</v>
      </c>
    </row>
    <row r="452" spans="1:16" x14ac:dyDescent="0.25">
      <c r="A452" t="str">
        <f>Activity!B461</f>
        <v/>
      </c>
      <c r="B452">
        <f>Activity!E461</f>
        <v>0</v>
      </c>
      <c r="C452">
        <f>Activity!F461</f>
        <v>0</v>
      </c>
      <c r="D452">
        <f>Activity!G461</f>
        <v>0</v>
      </c>
      <c r="E452">
        <f>Activity!H461</f>
        <v>0</v>
      </c>
      <c r="F452" t="e">
        <f>Activity!#REF!</f>
        <v>#REF!</v>
      </c>
      <c r="G452">
        <f>Activity!J461</f>
        <v>0</v>
      </c>
      <c r="H452">
        <f>Activity!L461</f>
        <v>0</v>
      </c>
      <c r="I452" t="str">
        <f>Activity!M461</f>
        <v/>
      </c>
      <c r="J452" t="str">
        <f>Activity!N461</f>
        <v/>
      </c>
      <c r="K452" t="str">
        <f>Activity!O461</f>
        <v/>
      </c>
      <c r="L452" s="6">
        <f>Activity!P461</f>
        <v>0</v>
      </c>
      <c r="M452" s="6" t="e">
        <f>Activity!#REF!</f>
        <v>#REF!</v>
      </c>
      <c r="N452" t="e">
        <f>Activity!#REF!</f>
        <v>#REF!</v>
      </c>
      <c r="O452" t="e">
        <f>Activity!#REF!</f>
        <v>#REF!</v>
      </c>
      <c r="P452">
        <f>Activity!V461</f>
        <v>0</v>
      </c>
    </row>
    <row r="453" spans="1:16" x14ac:dyDescent="0.25">
      <c r="A453" t="str">
        <f>Activity!B462</f>
        <v/>
      </c>
      <c r="B453">
        <f>Activity!E462</f>
        <v>0</v>
      </c>
      <c r="C453">
        <f>Activity!F462</f>
        <v>0</v>
      </c>
      <c r="D453">
        <f>Activity!G462</f>
        <v>0</v>
      </c>
      <c r="E453">
        <f>Activity!H462</f>
        <v>0</v>
      </c>
      <c r="F453" t="e">
        <f>Activity!#REF!</f>
        <v>#REF!</v>
      </c>
      <c r="G453">
        <f>Activity!J462</f>
        <v>0</v>
      </c>
      <c r="H453">
        <f>Activity!L462</f>
        <v>0</v>
      </c>
      <c r="I453" t="str">
        <f>Activity!M462</f>
        <v/>
      </c>
      <c r="J453" t="str">
        <f>Activity!N462</f>
        <v/>
      </c>
      <c r="K453" t="str">
        <f>Activity!O462</f>
        <v/>
      </c>
      <c r="L453" s="6">
        <f>Activity!P462</f>
        <v>0</v>
      </c>
      <c r="M453" s="6" t="e">
        <f>Activity!#REF!</f>
        <v>#REF!</v>
      </c>
      <c r="N453" t="e">
        <f>Activity!#REF!</f>
        <v>#REF!</v>
      </c>
      <c r="O453" t="e">
        <f>Activity!#REF!</f>
        <v>#REF!</v>
      </c>
      <c r="P453">
        <f>Activity!V462</f>
        <v>0</v>
      </c>
    </row>
    <row r="454" spans="1:16" x14ac:dyDescent="0.25">
      <c r="A454" t="str">
        <f>Activity!B463</f>
        <v/>
      </c>
      <c r="B454">
        <f>Activity!E463</f>
        <v>0</v>
      </c>
      <c r="C454">
        <f>Activity!F463</f>
        <v>0</v>
      </c>
      <c r="D454">
        <f>Activity!G463</f>
        <v>0</v>
      </c>
      <c r="E454">
        <f>Activity!H463</f>
        <v>0</v>
      </c>
      <c r="F454" t="e">
        <f>Activity!#REF!</f>
        <v>#REF!</v>
      </c>
      <c r="G454">
        <f>Activity!J463</f>
        <v>0</v>
      </c>
      <c r="H454">
        <f>Activity!L463</f>
        <v>0</v>
      </c>
      <c r="I454" t="str">
        <f>Activity!M463</f>
        <v/>
      </c>
      <c r="J454" t="str">
        <f>Activity!N463</f>
        <v/>
      </c>
      <c r="K454" t="str">
        <f>Activity!O463</f>
        <v/>
      </c>
      <c r="L454" s="6">
        <f>Activity!P463</f>
        <v>0</v>
      </c>
      <c r="M454" s="6" t="e">
        <f>Activity!#REF!</f>
        <v>#REF!</v>
      </c>
      <c r="N454" t="e">
        <f>Activity!#REF!</f>
        <v>#REF!</v>
      </c>
      <c r="O454" t="e">
        <f>Activity!#REF!</f>
        <v>#REF!</v>
      </c>
      <c r="P454">
        <f>Activity!V463</f>
        <v>0</v>
      </c>
    </row>
    <row r="455" spans="1:16" x14ac:dyDescent="0.25">
      <c r="A455" t="str">
        <f>Activity!B464</f>
        <v/>
      </c>
      <c r="B455">
        <f>Activity!E464</f>
        <v>0</v>
      </c>
      <c r="C455">
        <f>Activity!F464</f>
        <v>0</v>
      </c>
      <c r="D455">
        <f>Activity!G464</f>
        <v>0</v>
      </c>
      <c r="E455">
        <f>Activity!H464</f>
        <v>0</v>
      </c>
      <c r="F455" t="e">
        <f>Activity!#REF!</f>
        <v>#REF!</v>
      </c>
      <c r="G455">
        <f>Activity!J464</f>
        <v>0</v>
      </c>
      <c r="H455">
        <f>Activity!L464</f>
        <v>0</v>
      </c>
      <c r="I455" t="str">
        <f>Activity!M464</f>
        <v/>
      </c>
      <c r="J455" t="str">
        <f>Activity!N464</f>
        <v/>
      </c>
      <c r="K455" t="str">
        <f>Activity!O464</f>
        <v/>
      </c>
      <c r="L455" s="6">
        <f>Activity!P464</f>
        <v>0</v>
      </c>
      <c r="M455" s="6" t="e">
        <f>Activity!#REF!</f>
        <v>#REF!</v>
      </c>
      <c r="N455" t="e">
        <f>Activity!#REF!</f>
        <v>#REF!</v>
      </c>
      <c r="O455" t="e">
        <f>Activity!#REF!</f>
        <v>#REF!</v>
      </c>
      <c r="P455">
        <f>Activity!V464</f>
        <v>0</v>
      </c>
    </row>
    <row r="456" spans="1:16" x14ac:dyDescent="0.25">
      <c r="A456" t="str">
        <f>Activity!B465</f>
        <v/>
      </c>
      <c r="B456">
        <f>Activity!E465</f>
        <v>0</v>
      </c>
      <c r="C456">
        <f>Activity!F465</f>
        <v>0</v>
      </c>
      <c r="D456">
        <f>Activity!G465</f>
        <v>0</v>
      </c>
      <c r="E456">
        <f>Activity!H465</f>
        <v>0</v>
      </c>
      <c r="F456" t="e">
        <f>Activity!#REF!</f>
        <v>#REF!</v>
      </c>
      <c r="G456">
        <f>Activity!J465</f>
        <v>0</v>
      </c>
      <c r="H456">
        <f>Activity!L465</f>
        <v>0</v>
      </c>
      <c r="I456" t="str">
        <f>Activity!M465</f>
        <v/>
      </c>
      <c r="J456" t="str">
        <f>Activity!N465</f>
        <v/>
      </c>
      <c r="K456" t="str">
        <f>Activity!O465</f>
        <v/>
      </c>
      <c r="L456" s="6">
        <f>Activity!P465</f>
        <v>0</v>
      </c>
      <c r="M456" s="6" t="e">
        <f>Activity!#REF!</f>
        <v>#REF!</v>
      </c>
      <c r="N456" t="e">
        <f>Activity!#REF!</f>
        <v>#REF!</v>
      </c>
      <c r="O456" t="e">
        <f>Activity!#REF!</f>
        <v>#REF!</v>
      </c>
      <c r="P456">
        <f>Activity!V465</f>
        <v>0</v>
      </c>
    </row>
    <row r="457" spans="1:16" x14ac:dyDescent="0.25">
      <c r="A457" t="str">
        <f>Activity!B466</f>
        <v/>
      </c>
      <c r="B457">
        <f>Activity!E466</f>
        <v>0</v>
      </c>
      <c r="C457">
        <f>Activity!F466</f>
        <v>0</v>
      </c>
      <c r="D457">
        <f>Activity!G466</f>
        <v>0</v>
      </c>
      <c r="E457">
        <f>Activity!H466</f>
        <v>0</v>
      </c>
      <c r="F457" t="e">
        <f>Activity!#REF!</f>
        <v>#REF!</v>
      </c>
      <c r="G457">
        <f>Activity!J466</f>
        <v>0</v>
      </c>
      <c r="H457">
        <f>Activity!L466</f>
        <v>0</v>
      </c>
      <c r="I457" t="str">
        <f>Activity!M466</f>
        <v/>
      </c>
      <c r="J457" t="str">
        <f>Activity!N466</f>
        <v/>
      </c>
      <c r="K457" t="str">
        <f>Activity!O466</f>
        <v/>
      </c>
      <c r="L457" s="6">
        <f>Activity!P466</f>
        <v>0</v>
      </c>
      <c r="M457" s="6" t="e">
        <f>Activity!#REF!</f>
        <v>#REF!</v>
      </c>
      <c r="N457" t="e">
        <f>Activity!#REF!</f>
        <v>#REF!</v>
      </c>
      <c r="O457" t="e">
        <f>Activity!#REF!</f>
        <v>#REF!</v>
      </c>
      <c r="P457">
        <f>Activity!V466</f>
        <v>0</v>
      </c>
    </row>
    <row r="458" spans="1:16" x14ac:dyDescent="0.25">
      <c r="A458" t="str">
        <f>Activity!B467</f>
        <v/>
      </c>
      <c r="B458">
        <f>Activity!E467</f>
        <v>0</v>
      </c>
      <c r="C458">
        <f>Activity!F467</f>
        <v>0</v>
      </c>
      <c r="D458">
        <f>Activity!G467</f>
        <v>0</v>
      </c>
      <c r="E458">
        <f>Activity!H467</f>
        <v>0</v>
      </c>
      <c r="F458" t="e">
        <f>Activity!#REF!</f>
        <v>#REF!</v>
      </c>
      <c r="G458">
        <f>Activity!J467</f>
        <v>0</v>
      </c>
      <c r="H458">
        <f>Activity!L467</f>
        <v>0</v>
      </c>
      <c r="I458" t="str">
        <f>Activity!M467</f>
        <v/>
      </c>
      <c r="J458" t="str">
        <f>Activity!N467</f>
        <v/>
      </c>
      <c r="K458" t="str">
        <f>Activity!O467</f>
        <v/>
      </c>
      <c r="L458" s="6">
        <f>Activity!P467</f>
        <v>0</v>
      </c>
      <c r="M458" s="6" t="e">
        <f>Activity!#REF!</f>
        <v>#REF!</v>
      </c>
      <c r="N458" t="e">
        <f>Activity!#REF!</f>
        <v>#REF!</v>
      </c>
      <c r="O458" t="e">
        <f>Activity!#REF!</f>
        <v>#REF!</v>
      </c>
      <c r="P458">
        <f>Activity!V467</f>
        <v>0</v>
      </c>
    </row>
    <row r="459" spans="1:16" x14ac:dyDescent="0.25">
      <c r="A459" t="str">
        <f>Activity!B468</f>
        <v/>
      </c>
      <c r="B459">
        <f>Activity!E468</f>
        <v>0</v>
      </c>
      <c r="C459">
        <f>Activity!F468</f>
        <v>0</v>
      </c>
      <c r="D459">
        <f>Activity!G468</f>
        <v>0</v>
      </c>
      <c r="E459">
        <f>Activity!H468</f>
        <v>0</v>
      </c>
      <c r="F459" t="e">
        <f>Activity!#REF!</f>
        <v>#REF!</v>
      </c>
      <c r="G459">
        <f>Activity!J468</f>
        <v>0</v>
      </c>
      <c r="H459">
        <f>Activity!L468</f>
        <v>0</v>
      </c>
      <c r="I459" t="str">
        <f>Activity!M468</f>
        <v/>
      </c>
      <c r="J459" t="str">
        <f>Activity!N468</f>
        <v/>
      </c>
      <c r="K459" t="str">
        <f>Activity!O468</f>
        <v/>
      </c>
      <c r="L459" s="6">
        <f>Activity!P468</f>
        <v>0</v>
      </c>
      <c r="M459" s="6" t="e">
        <f>Activity!#REF!</f>
        <v>#REF!</v>
      </c>
      <c r="N459" t="e">
        <f>Activity!#REF!</f>
        <v>#REF!</v>
      </c>
      <c r="O459" t="e">
        <f>Activity!#REF!</f>
        <v>#REF!</v>
      </c>
      <c r="P459">
        <f>Activity!V468</f>
        <v>0</v>
      </c>
    </row>
    <row r="460" spans="1:16" x14ac:dyDescent="0.25">
      <c r="A460" t="str">
        <f>Activity!B469</f>
        <v/>
      </c>
      <c r="B460">
        <f>Activity!E469</f>
        <v>0</v>
      </c>
      <c r="C460">
        <f>Activity!F469</f>
        <v>0</v>
      </c>
      <c r="D460">
        <f>Activity!G469</f>
        <v>0</v>
      </c>
      <c r="E460">
        <f>Activity!H469</f>
        <v>0</v>
      </c>
      <c r="F460" t="e">
        <f>Activity!#REF!</f>
        <v>#REF!</v>
      </c>
      <c r="G460">
        <f>Activity!J469</f>
        <v>0</v>
      </c>
      <c r="H460">
        <f>Activity!L469</f>
        <v>0</v>
      </c>
      <c r="I460" t="str">
        <f>Activity!M469</f>
        <v/>
      </c>
      <c r="J460" t="str">
        <f>Activity!N469</f>
        <v/>
      </c>
      <c r="K460" t="str">
        <f>Activity!O469</f>
        <v/>
      </c>
      <c r="L460" s="6">
        <f>Activity!P469</f>
        <v>0</v>
      </c>
      <c r="M460" s="6" t="e">
        <f>Activity!#REF!</f>
        <v>#REF!</v>
      </c>
      <c r="N460" t="e">
        <f>Activity!#REF!</f>
        <v>#REF!</v>
      </c>
      <c r="O460" t="e">
        <f>Activity!#REF!</f>
        <v>#REF!</v>
      </c>
      <c r="P460">
        <f>Activity!V469</f>
        <v>0</v>
      </c>
    </row>
    <row r="461" spans="1:16" x14ac:dyDescent="0.25">
      <c r="A461" t="str">
        <f>Activity!B470</f>
        <v/>
      </c>
      <c r="B461">
        <f>Activity!E470</f>
        <v>0</v>
      </c>
      <c r="C461">
        <f>Activity!F470</f>
        <v>0</v>
      </c>
      <c r="D461">
        <f>Activity!G470</f>
        <v>0</v>
      </c>
      <c r="E461">
        <f>Activity!H470</f>
        <v>0</v>
      </c>
      <c r="F461" t="e">
        <f>Activity!#REF!</f>
        <v>#REF!</v>
      </c>
      <c r="G461">
        <f>Activity!J470</f>
        <v>0</v>
      </c>
      <c r="H461">
        <f>Activity!L470</f>
        <v>0</v>
      </c>
      <c r="I461" t="str">
        <f>Activity!M470</f>
        <v/>
      </c>
      <c r="J461" t="str">
        <f>Activity!N470</f>
        <v/>
      </c>
      <c r="K461" t="str">
        <f>Activity!O470</f>
        <v/>
      </c>
      <c r="L461" s="6">
        <f>Activity!P470</f>
        <v>0</v>
      </c>
      <c r="M461" s="6" t="e">
        <f>Activity!#REF!</f>
        <v>#REF!</v>
      </c>
      <c r="N461" t="e">
        <f>Activity!#REF!</f>
        <v>#REF!</v>
      </c>
      <c r="O461" t="e">
        <f>Activity!#REF!</f>
        <v>#REF!</v>
      </c>
      <c r="P461">
        <f>Activity!V470</f>
        <v>0</v>
      </c>
    </row>
    <row r="462" spans="1:16" x14ac:dyDescent="0.25">
      <c r="A462" t="str">
        <f>Activity!B471</f>
        <v/>
      </c>
      <c r="B462">
        <f>Activity!E471</f>
        <v>0</v>
      </c>
      <c r="C462">
        <f>Activity!F471</f>
        <v>0</v>
      </c>
      <c r="D462">
        <f>Activity!G471</f>
        <v>0</v>
      </c>
      <c r="E462">
        <f>Activity!H471</f>
        <v>0</v>
      </c>
      <c r="F462" t="e">
        <f>Activity!#REF!</f>
        <v>#REF!</v>
      </c>
      <c r="G462">
        <f>Activity!J471</f>
        <v>0</v>
      </c>
      <c r="H462">
        <f>Activity!L471</f>
        <v>0</v>
      </c>
      <c r="I462" t="str">
        <f>Activity!M471</f>
        <v/>
      </c>
      <c r="J462" t="str">
        <f>Activity!N471</f>
        <v/>
      </c>
      <c r="K462" t="str">
        <f>Activity!O471</f>
        <v/>
      </c>
      <c r="L462" s="6">
        <f>Activity!P471</f>
        <v>0</v>
      </c>
      <c r="M462" s="6" t="e">
        <f>Activity!#REF!</f>
        <v>#REF!</v>
      </c>
      <c r="N462" t="e">
        <f>Activity!#REF!</f>
        <v>#REF!</v>
      </c>
      <c r="O462" t="e">
        <f>Activity!#REF!</f>
        <v>#REF!</v>
      </c>
      <c r="P462">
        <f>Activity!V471</f>
        <v>0</v>
      </c>
    </row>
    <row r="463" spans="1:16" x14ac:dyDescent="0.25">
      <c r="A463" t="str">
        <f>Activity!B472</f>
        <v/>
      </c>
      <c r="B463">
        <f>Activity!E472</f>
        <v>0</v>
      </c>
      <c r="C463">
        <f>Activity!F472</f>
        <v>0</v>
      </c>
      <c r="D463">
        <f>Activity!G472</f>
        <v>0</v>
      </c>
      <c r="E463">
        <f>Activity!H472</f>
        <v>0</v>
      </c>
      <c r="F463" t="e">
        <f>Activity!#REF!</f>
        <v>#REF!</v>
      </c>
      <c r="G463">
        <f>Activity!J472</f>
        <v>0</v>
      </c>
      <c r="H463">
        <f>Activity!L472</f>
        <v>0</v>
      </c>
      <c r="I463" t="str">
        <f>Activity!M472</f>
        <v/>
      </c>
      <c r="J463" t="str">
        <f>Activity!N472</f>
        <v/>
      </c>
      <c r="K463" t="str">
        <f>Activity!O472</f>
        <v/>
      </c>
      <c r="L463" s="6">
        <f>Activity!P472</f>
        <v>0</v>
      </c>
      <c r="M463" s="6" t="e">
        <f>Activity!#REF!</f>
        <v>#REF!</v>
      </c>
      <c r="N463" t="e">
        <f>Activity!#REF!</f>
        <v>#REF!</v>
      </c>
      <c r="O463" t="e">
        <f>Activity!#REF!</f>
        <v>#REF!</v>
      </c>
      <c r="P463">
        <f>Activity!V472</f>
        <v>0</v>
      </c>
    </row>
    <row r="464" spans="1:16" x14ac:dyDescent="0.25">
      <c r="A464" t="str">
        <f>Activity!B473</f>
        <v/>
      </c>
      <c r="B464">
        <f>Activity!E473</f>
        <v>0</v>
      </c>
      <c r="C464">
        <f>Activity!F473</f>
        <v>0</v>
      </c>
      <c r="D464">
        <f>Activity!G473</f>
        <v>0</v>
      </c>
      <c r="E464">
        <f>Activity!H473</f>
        <v>0</v>
      </c>
      <c r="F464" t="e">
        <f>Activity!#REF!</f>
        <v>#REF!</v>
      </c>
      <c r="G464">
        <f>Activity!J473</f>
        <v>0</v>
      </c>
      <c r="H464">
        <f>Activity!L473</f>
        <v>0</v>
      </c>
      <c r="I464" t="str">
        <f>Activity!M473</f>
        <v/>
      </c>
      <c r="J464" t="str">
        <f>Activity!N473</f>
        <v/>
      </c>
      <c r="K464" t="str">
        <f>Activity!O473</f>
        <v/>
      </c>
      <c r="L464" s="6">
        <f>Activity!P473</f>
        <v>0</v>
      </c>
      <c r="M464" s="6" t="e">
        <f>Activity!#REF!</f>
        <v>#REF!</v>
      </c>
      <c r="N464" t="e">
        <f>Activity!#REF!</f>
        <v>#REF!</v>
      </c>
      <c r="O464" t="e">
        <f>Activity!#REF!</f>
        <v>#REF!</v>
      </c>
      <c r="P464">
        <f>Activity!V473</f>
        <v>0</v>
      </c>
    </row>
    <row r="465" spans="1:16" x14ac:dyDescent="0.25">
      <c r="A465" t="str">
        <f>Activity!B474</f>
        <v/>
      </c>
      <c r="B465">
        <f>Activity!E474</f>
        <v>0</v>
      </c>
      <c r="C465">
        <f>Activity!F474</f>
        <v>0</v>
      </c>
      <c r="D465">
        <f>Activity!G474</f>
        <v>0</v>
      </c>
      <c r="E465">
        <f>Activity!H474</f>
        <v>0</v>
      </c>
      <c r="F465" t="e">
        <f>Activity!#REF!</f>
        <v>#REF!</v>
      </c>
      <c r="G465">
        <f>Activity!J474</f>
        <v>0</v>
      </c>
      <c r="H465">
        <f>Activity!L474</f>
        <v>0</v>
      </c>
      <c r="I465" t="str">
        <f>Activity!M474</f>
        <v/>
      </c>
      <c r="J465" t="str">
        <f>Activity!N474</f>
        <v/>
      </c>
      <c r="K465" t="str">
        <f>Activity!O474</f>
        <v/>
      </c>
      <c r="L465" s="6">
        <f>Activity!P474</f>
        <v>0</v>
      </c>
      <c r="M465" s="6" t="e">
        <f>Activity!#REF!</f>
        <v>#REF!</v>
      </c>
      <c r="N465" t="e">
        <f>Activity!#REF!</f>
        <v>#REF!</v>
      </c>
      <c r="O465" t="e">
        <f>Activity!#REF!</f>
        <v>#REF!</v>
      </c>
      <c r="P465">
        <f>Activity!V474</f>
        <v>0</v>
      </c>
    </row>
    <row r="466" spans="1:16" x14ac:dyDescent="0.25">
      <c r="A466" t="str">
        <f>Activity!B475</f>
        <v/>
      </c>
      <c r="B466">
        <f>Activity!E475</f>
        <v>0</v>
      </c>
      <c r="C466">
        <f>Activity!F475</f>
        <v>0</v>
      </c>
      <c r="D466">
        <f>Activity!G475</f>
        <v>0</v>
      </c>
      <c r="E466">
        <f>Activity!H475</f>
        <v>0</v>
      </c>
      <c r="F466" t="e">
        <f>Activity!#REF!</f>
        <v>#REF!</v>
      </c>
      <c r="G466">
        <f>Activity!J475</f>
        <v>0</v>
      </c>
      <c r="H466">
        <f>Activity!L475</f>
        <v>0</v>
      </c>
      <c r="I466" t="str">
        <f>Activity!M475</f>
        <v/>
      </c>
      <c r="J466" t="str">
        <f>Activity!N475</f>
        <v/>
      </c>
      <c r="K466" t="str">
        <f>Activity!O475</f>
        <v/>
      </c>
      <c r="L466" s="6">
        <f>Activity!P475</f>
        <v>0</v>
      </c>
      <c r="M466" s="6" t="e">
        <f>Activity!#REF!</f>
        <v>#REF!</v>
      </c>
      <c r="N466" t="e">
        <f>Activity!#REF!</f>
        <v>#REF!</v>
      </c>
      <c r="O466" t="e">
        <f>Activity!#REF!</f>
        <v>#REF!</v>
      </c>
      <c r="P466">
        <f>Activity!V475</f>
        <v>0</v>
      </c>
    </row>
    <row r="467" spans="1:16" x14ac:dyDescent="0.25">
      <c r="A467" t="str">
        <f>Activity!B476</f>
        <v/>
      </c>
      <c r="B467">
        <f>Activity!E476</f>
        <v>0</v>
      </c>
      <c r="C467">
        <f>Activity!F476</f>
        <v>0</v>
      </c>
      <c r="D467">
        <f>Activity!G476</f>
        <v>0</v>
      </c>
      <c r="E467">
        <f>Activity!H476</f>
        <v>0</v>
      </c>
      <c r="F467" t="e">
        <f>Activity!#REF!</f>
        <v>#REF!</v>
      </c>
      <c r="G467">
        <f>Activity!J476</f>
        <v>0</v>
      </c>
      <c r="H467">
        <f>Activity!L476</f>
        <v>0</v>
      </c>
      <c r="I467" t="str">
        <f>Activity!M476</f>
        <v/>
      </c>
      <c r="J467" t="str">
        <f>Activity!N476</f>
        <v/>
      </c>
      <c r="K467" t="str">
        <f>Activity!O476</f>
        <v/>
      </c>
      <c r="L467" s="6">
        <f>Activity!P476</f>
        <v>0</v>
      </c>
      <c r="M467" s="6" t="e">
        <f>Activity!#REF!</f>
        <v>#REF!</v>
      </c>
      <c r="N467" t="e">
        <f>Activity!#REF!</f>
        <v>#REF!</v>
      </c>
      <c r="O467" t="e">
        <f>Activity!#REF!</f>
        <v>#REF!</v>
      </c>
      <c r="P467">
        <f>Activity!V476</f>
        <v>0</v>
      </c>
    </row>
    <row r="468" spans="1:16" x14ac:dyDescent="0.25">
      <c r="A468" t="str">
        <f>Activity!B477</f>
        <v/>
      </c>
      <c r="B468">
        <f>Activity!E477</f>
        <v>0</v>
      </c>
      <c r="C468">
        <f>Activity!F477</f>
        <v>0</v>
      </c>
      <c r="D468">
        <f>Activity!G477</f>
        <v>0</v>
      </c>
      <c r="E468">
        <f>Activity!H477</f>
        <v>0</v>
      </c>
      <c r="F468" t="e">
        <f>Activity!#REF!</f>
        <v>#REF!</v>
      </c>
      <c r="G468">
        <f>Activity!J477</f>
        <v>0</v>
      </c>
      <c r="H468">
        <f>Activity!L477</f>
        <v>0</v>
      </c>
      <c r="I468" t="str">
        <f>Activity!M477</f>
        <v/>
      </c>
      <c r="J468" t="str">
        <f>Activity!N477</f>
        <v/>
      </c>
      <c r="K468" t="str">
        <f>Activity!O477</f>
        <v/>
      </c>
      <c r="L468" s="6">
        <f>Activity!P477</f>
        <v>0</v>
      </c>
      <c r="M468" s="6" t="e">
        <f>Activity!#REF!</f>
        <v>#REF!</v>
      </c>
      <c r="N468" t="e">
        <f>Activity!#REF!</f>
        <v>#REF!</v>
      </c>
      <c r="O468" t="e">
        <f>Activity!#REF!</f>
        <v>#REF!</v>
      </c>
      <c r="P468">
        <f>Activity!V477</f>
        <v>0</v>
      </c>
    </row>
    <row r="469" spans="1:16" x14ac:dyDescent="0.25">
      <c r="A469" t="str">
        <f>Activity!B478</f>
        <v/>
      </c>
      <c r="B469">
        <f>Activity!E478</f>
        <v>0</v>
      </c>
      <c r="C469">
        <f>Activity!F478</f>
        <v>0</v>
      </c>
      <c r="D469">
        <f>Activity!G478</f>
        <v>0</v>
      </c>
      <c r="E469">
        <f>Activity!H478</f>
        <v>0</v>
      </c>
      <c r="F469" t="e">
        <f>Activity!#REF!</f>
        <v>#REF!</v>
      </c>
      <c r="G469">
        <f>Activity!J478</f>
        <v>0</v>
      </c>
      <c r="H469">
        <f>Activity!L478</f>
        <v>0</v>
      </c>
      <c r="I469" t="str">
        <f>Activity!M478</f>
        <v/>
      </c>
      <c r="J469" t="str">
        <f>Activity!N478</f>
        <v/>
      </c>
      <c r="K469" t="str">
        <f>Activity!O478</f>
        <v/>
      </c>
      <c r="L469" s="6">
        <f>Activity!P478</f>
        <v>0</v>
      </c>
      <c r="M469" s="6" t="e">
        <f>Activity!#REF!</f>
        <v>#REF!</v>
      </c>
      <c r="N469" t="e">
        <f>Activity!#REF!</f>
        <v>#REF!</v>
      </c>
      <c r="O469" t="e">
        <f>Activity!#REF!</f>
        <v>#REF!</v>
      </c>
      <c r="P469">
        <f>Activity!V478</f>
        <v>0</v>
      </c>
    </row>
    <row r="470" spans="1:16" x14ac:dyDescent="0.25">
      <c r="A470" t="str">
        <f>Activity!B479</f>
        <v/>
      </c>
      <c r="B470">
        <f>Activity!E479</f>
        <v>0</v>
      </c>
      <c r="C470">
        <f>Activity!F479</f>
        <v>0</v>
      </c>
      <c r="D470">
        <f>Activity!G479</f>
        <v>0</v>
      </c>
      <c r="E470">
        <f>Activity!H479</f>
        <v>0</v>
      </c>
      <c r="F470" t="e">
        <f>Activity!#REF!</f>
        <v>#REF!</v>
      </c>
      <c r="G470">
        <f>Activity!J479</f>
        <v>0</v>
      </c>
      <c r="H470">
        <f>Activity!L479</f>
        <v>0</v>
      </c>
      <c r="I470" t="str">
        <f>Activity!M479</f>
        <v/>
      </c>
      <c r="J470" t="str">
        <f>Activity!N479</f>
        <v/>
      </c>
      <c r="K470" t="str">
        <f>Activity!O479</f>
        <v/>
      </c>
      <c r="L470" s="6">
        <f>Activity!P479</f>
        <v>0</v>
      </c>
      <c r="M470" s="6" t="e">
        <f>Activity!#REF!</f>
        <v>#REF!</v>
      </c>
      <c r="N470" t="e">
        <f>Activity!#REF!</f>
        <v>#REF!</v>
      </c>
      <c r="O470" t="e">
        <f>Activity!#REF!</f>
        <v>#REF!</v>
      </c>
      <c r="P470">
        <f>Activity!V479</f>
        <v>0</v>
      </c>
    </row>
    <row r="471" spans="1:16" x14ac:dyDescent="0.25">
      <c r="A471" t="str">
        <f>Activity!B480</f>
        <v/>
      </c>
      <c r="B471">
        <f>Activity!E480</f>
        <v>0</v>
      </c>
      <c r="C471">
        <f>Activity!F480</f>
        <v>0</v>
      </c>
      <c r="D471">
        <f>Activity!G480</f>
        <v>0</v>
      </c>
      <c r="E471">
        <f>Activity!H480</f>
        <v>0</v>
      </c>
      <c r="F471" t="e">
        <f>Activity!#REF!</f>
        <v>#REF!</v>
      </c>
      <c r="G471">
        <f>Activity!J480</f>
        <v>0</v>
      </c>
      <c r="H471">
        <f>Activity!L480</f>
        <v>0</v>
      </c>
      <c r="I471" t="str">
        <f>Activity!M480</f>
        <v/>
      </c>
      <c r="J471" t="str">
        <f>Activity!N480</f>
        <v/>
      </c>
      <c r="K471" t="str">
        <f>Activity!O480</f>
        <v/>
      </c>
      <c r="L471" s="6">
        <f>Activity!P480</f>
        <v>0</v>
      </c>
      <c r="M471" s="6" t="e">
        <f>Activity!#REF!</f>
        <v>#REF!</v>
      </c>
      <c r="N471" t="e">
        <f>Activity!#REF!</f>
        <v>#REF!</v>
      </c>
      <c r="O471" t="e">
        <f>Activity!#REF!</f>
        <v>#REF!</v>
      </c>
      <c r="P471">
        <f>Activity!V480</f>
        <v>0</v>
      </c>
    </row>
    <row r="472" spans="1:16" x14ac:dyDescent="0.25">
      <c r="A472" t="str">
        <f>Activity!B481</f>
        <v/>
      </c>
      <c r="B472">
        <f>Activity!E481</f>
        <v>0</v>
      </c>
      <c r="C472">
        <f>Activity!F481</f>
        <v>0</v>
      </c>
      <c r="D472">
        <f>Activity!G481</f>
        <v>0</v>
      </c>
      <c r="E472">
        <f>Activity!H481</f>
        <v>0</v>
      </c>
      <c r="F472" t="e">
        <f>Activity!#REF!</f>
        <v>#REF!</v>
      </c>
      <c r="G472">
        <f>Activity!J481</f>
        <v>0</v>
      </c>
      <c r="H472">
        <f>Activity!L481</f>
        <v>0</v>
      </c>
      <c r="I472" t="str">
        <f>Activity!M481</f>
        <v/>
      </c>
      <c r="J472" t="str">
        <f>Activity!N481</f>
        <v/>
      </c>
      <c r="K472" t="str">
        <f>Activity!O481</f>
        <v/>
      </c>
      <c r="L472" s="6">
        <f>Activity!P481</f>
        <v>0</v>
      </c>
      <c r="M472" s="6" t="e">
        <f>Activity!#REF!</f>
        <v>#REF!</v>
      </c>
      <c r="N472" t="e">
        <f>Activity!#REF!</f>
        <v>#REF!</v>
      </c>
      <c r="O472" t="e">
        <f>Activity!#REF!</f>
        <v>#REF!</v>
      </c>
      <c r="P472">
        <f>Activity!V481</f>
        <v>0</v>
      </c>
    </row>
    <row r="473" spans="1:16" x14ac:dyDescent="0.25">
      <c r="A473" t="str">
        <f>Activity!B482</f>
        <v/>
      </c>
      <c r="B473">
        <f>Activity!E482</f>
        <v>0</v>
      </c>
      <c r="C473">
        <f>Activity!F482</f>
        <v>0</v>
      </c>
      <c r="D473">
        <f>Activity!G482</f>
        <v>0</v>
      </c>
      <c r="E473">
        <f>Activity!H482</f>
        <v>0</v>
      </c>
      <c r="F473" t="e">
        <f>Activity!#REF!</f>
        <v>#REF!</v>
      </c>
      <c r="G473">
        <f>Activity!J482</f>
        <v>0</v>
      </c>
      <c r="H473">
        <f>Activity!L482</f>
        <v>0</v>
      </c>
      <c r="I473" t="str">
        <f>Activity!M482</f>
        <v/>
      </c>
      <c r="J473" t="str">
        <f>Activity!N482</f>
        <v/>
      </c>
      <c r="K473" t="str">
        <f>Activity!O482</f>
        <v/>
      </c>
      <c r="L473" s="6">
        <f>Activity!P482</f>
        <v>0</v>
      </c>
      <c r="M473" s="6" t="e">
        <f>Activity!#REF!</f>
        <v>#REF!</v>
      </c>
      <c r="N473" t="e">
        <f>Activity!#REF!</f>
        <v>#REF!</v>
      </c>
      <c r="O473" t="e">
        <f>Activity!#REF!</f>
        <v>#REF!</v>
      </c>
      <c r="P473">
        <f>Activity!V482</f>
        <v>0</v>
      </c>
    </row>
    <row r="474" spans="1:16" x14ac:dyDescent="0.25">
      <c r="A474" t="str">
        <f>Activity!B483</f>
        <v/>
      </c>
      <c r="B474">
        <f>Activity!E483</f>
        <v>0</v>
      </c>
      <c r="C474">
        <f>Activity!F483</f>
        <v>0</v>
      </c>
      <c r="D474">
        <f>Activity!G483</f>
        <v>0</v>
      </c>
      <c r="E474">
        <f>Activity!H483</f>
        <v>0</v>
      </c>
      <c r="F474" t="e">
        <f>Activity!#REF!</f>
        <v>#REF!</v>
      </c>
      <c r="G474">
        <f>Activity!J483</f>
        <v>0</v>
      </c>
      <c r="H474">
        <f>Activity!L483</f>
        <v>0</v>
      </c>
      <c r="I474" t="str">
        <f>Activity!M483</f>
        <v/>
      </c>
      <c r="J474" t="str">
        <f>Activity!N483</f>
        <v/>
      </c>
      <c r="K474" t="str">
        <f>Activity!O483</f>
        <v/>
      </c>
      <c r="L474" s="6">
        <f>Activity!P483</f>
        <v>0</v>
      </c>
      <c r="M474" s="6" t="e">
        <f>Activity!#REF!</f>
        <v>#REF!</v>
      </c>
      <c r="N474" t="e">
        <f>Activity!#REF!</f>
        <v>#REF!</v>
      </c>
      <c r="O474" t="e">
        <f>Activity!#REF!</f>
        <v>#REF!</v>
      </c>
      <c r="P474">
        <f>Activity!V483</f>
        <v>0</v>
      </c>
    </row>
    <row r="475" spans="1:16" x14ac:dyDescent="0.25">
      <c r="A475" t="str">
        <f>Activity!B484</f>
        <v/>
      </c>
      <c r="B475">
        <f>Activity!E484</f>
        <v>0</v>
      </c>
      <c r="C475">
        <f>Activity!F484</f>
        <v>0</v>
      </c>
      <c r="D475">
        <f>Activity!G484</f>
        <v>0</v>
      </c>
      <c r="E475">
        <f>Activity!H484</f>
        <v>0</v>
      </c>
      <c r="F475" t="e">
        <f>Activity!#REF!</f>
        <v>#REF!</v>
      </c>
      <c r="G475">
        <f>Activity!J484</f>
        <v>0</v>
      </c>
      <c r="H475">
        <f>Activity!L484</f>
        <v>0</v>
      </c>
      <c r="I475" t="str">
        <f>Activity!M484</f>
        <v/>
      </c>
      <c r="J475" t="str">
        <f>Activity!N484</f>
        <v/>
      </c>
      <c r="K475" t="str">
        <f>Activity!O484</f>
        <v/>
      </c>
      <c r="L475" s="6">
        <f>Activity!P484</f>
        <v>0</v>
      </c>
      <c r="M475" s="6" t="e">
        <f>Activity!#REF!</f>
        <v>#REF!</v>
      </c>
      <c r="N475" t="e">
        <f>Activity!#REF!</f>
        <v>#REF!</v>
      </c>
      <c r="O475" t="e">
        <f>Activity!#REF!</f>
        <v>#REF!</v>
      </c>
      <c r="P475">
        <f>Activity!V484</f>
        <v>0</v>
      </c>
    </row>
    <row r="476" spans="1:16" x14ac:dyDescent="0.25">
      <c r="A476" t="str">
        <f>Activity!B485</f>
        <v/>
      </c>
      <c r="B476">
        <f>Activity!E485</f>
        <v>0</v>
      </c>
      <c r="C476">
        <f>Activity!F485</f>
        <v>0</v>
      </c>
      <c r="D476">
        <f>Activity!G485</f>
        <v>0</v>
      </c>
      <c r="E476">
        <f>Activity!H485</f>
        <v>0</v>
      </c>
      <c r="F476" t="e">
        <f>Activity!#REF!</f>
        <v>#REF!</v>
      </c>
      <c r="G476">
        <f>Activity!J485</f>
        <v>0</v>
      </c>
      <c r="H476">
        <f>Activity!L485</f>
        <v>0</v>
      </c>
      <c r="I476" t="str">
        <f>Activity!M485</f>
        <v/>
      </c>
      <c r="J476" t="str">
        <f>Activity!N485</f>
        <v/>
      </c>
      <c r="K476" t="str">
        <f>Activity!O485</f>
        <v/>
      </c>
      <c r="L476" s="6">
        <f>Activity!P485</f>
        <v>0</v>
      </c>
      <c r="M476" s="6" t="e">
        <f>Activity!#REF!</f>
        <v>#REF!</v>
      </c>
      <c r="N476" t="e">
        <f>Activity!#REF!</f>
        <v>#REF!</v>
      </c>
      <c r="O476" t="e">
        <f>Activity!#REF!</f>
        <v>#REF!</v>
      </c>
      <c r="P476">
        <f>Activity!V485</f>
        <v>0</v>
      </c>
    </row>
    <row r="477" spans="1:16" x14ac:dyDescent="0.25">
      <c r="A477" t="str">
        <f>Activity!B486</f>
        <v/>
      </c>
      <c r="B477">
        <f>Activity!E486</f>
        <v>0</v>
      </c>
      <c r="C477">
        <f>Activity!F486</f>
        <v>0</v>
      </c>
      <c r="D477">
        <f>Activity!G486</f>
        <v>0</v>
      </c>
      <c r="E477">
        <f>Activity!H486</f>
        <v>0</v>
      </c>
      <c r="F477" t="e">
        <f>Activity!#REF!</f>
        <v>#REF!</v>
      </c>
      <c r="G477">
        <f>Activity!J486</f>
        <v>0</v>
      </c>
      <c r="H477">
        <f>Activity!L486</f>
        <v>0</v>
      </c>
      <c r="I477" t="str">
        <f>Activity!M486</f>
        <v/>
      </c>
      <c r="J477" t="str">
        <f>Activity!N486</f>
        <v/>
      </c>
      <c r="K477" t="str">
        <f>Activity!O486</f>
        <v/>
      </c>
      <c r="L477" s="6">
        <f>Activity!P486</f>
        <v>0</v>
      </c>
      <c r="M477" s="6" t="e">
        <f>Activity!#REF!</f>
        <v>#REF!</v>
      </c>
      <c r="N477" t="e">
        <f>Activity!#REF!</f>
        <v>#REF!</v>
      </c>
      <c r="O477" t="e">
        <f>Activity!#REF!</f>
        <v>#REF!</v>
      </c>
      <c r="P477">
        <f>Activity!V486</f>
        <v>0</v>
      </c>
    </row>
    <row r="478" spans="1:16" x14ac:dyDescent="0.25">
      <c r="A478" t="str">
        <f>Activity!B487</f>
        <v/>
      </c>
      <c r="B478">
        <f>Activity!E487</f>
        <v>0</v>
      </c>
      <c r="C478">
        <f>Activity!F487</f>
        <v>0</v>
      </c>
      <c r="D478">
        <f>Activity!G487</f>
        <v>0</v>
      </c>
      <c r="E478">
        <f>Activity!H487</f>
        <v>0</v>
      </c>
      <c r="F478" t="e">
        <f>Activity!#REF!</f>
        <v>#REF!</v>
      </c>
      <c r="G478">
        <f>Activity!J487</f>
        <v>0</v>
      </c>
      <c r="H478">
        <f>Activity!L487</f>
        <v>0</v>
      </c>
      <c r="I478" t="str">
        <f>Activity!M487</f>
        <v/>
      </c>
      <c r="J478" t="str">
        <f>Activity!N487</f>
        <v/>
      </c>
      <c r="K478" t="str">
        <f>Activity!O487</f>
        <v/>
      </c>
      <c r="L478" s="6">
        <f>Activity!P487</f>
        <v>0</v>
      </c>
      <c r="M478" s="6" t="e">
        <f>Activity!#REF!</f>
        <v>#REF!</v>
      </c>
      <c r="N478" t="e">
        <f>Activity!#REF!</f>
        <v>#REF!</v>
      </c>
      <c r="O478" t="e">
        <f>Activity!#REF!</f>
        <v>#REF!</v>
      </c>
      <c r="P478">
        <f>Activity!V487</f>
        <v>0</v>
      </c>
    </row>
    <row r="479" spans="1:16" x14ac:dyDescent="0.25">
      <c r="A479" t="str">
        <f>Activity!B488</f>
        <v/>
      </c>
      <c r="B479">
        <f>Activity!E488</f>
        <v>0</v>
      </c>
      <c r="C479">
        <f>Activity!F488</f>
        <v>0</v>
      </c>
      <c r="D479">
        <f>Activity!G488</f>
        <v>0</v>
      </c>
      <c r="E479">
        <f>Activity!H488</f>
        <v>0</v>
      </c>
      <c r="F479" t="e">
        <f>Activity!#REF!</f>
        <v>#REF!</v>
      </c>
      <c r="G479">
        <f>Activity!J488</f>
        <v>0</v>
      </c>
      <c r="H479">
        <f>Activity!L488</f>
        <v>0</v>
      </c>
      <c r="I479" t="str">
        <f>Activity!M488</f>
        <v/>
      </c>
      <c r="J479" t="str">
        <f>Activity!N488</f>
        <v/>
      </c>
      <c r="K479" t="str">
        <f>Activity!O488</f>
        <v/>
      </c>
      <c r="L479" s="6">
        <f>Activity!P488</f>
        <v>0</v>
      </c>
      <c r="M479" s="6" t="e">
        <f>Activity!#REF!</f>
        <v>#REF!</v>
      </c>
      <c r="N479" t="e">
        <f>Activity!#REF!</f>
        <v>#REF!</v>
      </c>
      <c r="O479" t="e">
        <f>Activity!#REF!</f>
        <v>#REF!</v>
      </c>
      <c r="P479">
        <f>Activity!V488</f>
        <v>0</v>
      </c>
    </row>
    <row r="480" spans="1:16" x14ac:dyDescent="0.25">
      <c r="A480" t="str">
        <f>Activity!B489</f>
        <v/>
      </c>
      <c r="B480">
        <f>Activity!E489</f>
        <v>0</v>
      </c>
      <c r="C480">
        <f>Activity!F489</f>
        <v>0</v>
      </c>
      <c r="D480">
        <f>Activity!G489</f>
        <v>0</v>
      </c>
      <c r="E480">
        <f>Activity!H489</f>
        <v>0</v>
      </c>
      <c r="F480" t="e">
        <f>Activity!#REF!</f>
        <v>#REF!</v>
      </c>
      <c r="G480">
        <f>Activity!J489</f>
        <v>0</v>
      </c>
      <c r="H480">
        <f>Activity!L489</f>
        <v>0</v>
      </c>
      <c r="I480" t="str">
        <f>Activity!M489</f>
        <v/>
      </c>
      <c r="J480" t="str">
        <f>Activity!N489</f>
        <v/>
      </c>
      <c r="K480" t="str">
        <f>Activity!O489</f>
        <v/>
      </c>
      <c r="L480" s="6">
        <f>Activity!P489</f>
        <v>0</v>
      </c>
      <c r="M480" s="6" t="e">
        <f>Activity!#REF!</f>
        <v>#REF!</v>
      </c>
      <c r="N480" t="e">
        <f>Activity!#REF!</f>
        <v>#REF!</v>
      </c>
      <c r="O480" t="e">
        <f>Activity!#REF!</f>
        <v>#REF!</v>
      </c>
      <c r="P480">
        <f>Activity!V489</f>
        <v>0</v>
      </c>
    </row>
    <row r="481" spans="1:16" x14ac:dyDescent="0.25">
      <c r="A481" t="str">
        <f>Activity!B490</f>
        <v/>
      </c>
      <c r="B481">
        <f>Activity!E490</f>
        <v>0</v>
      </c>
      <c r="C481">
        <f>Activity!F490</f>
        <v>0</v>
      </c>
      <c r="D481">
        <f>Activity!G490</f>
        <v>0</v>
      </c>
      <c r="E481">
        <f>Activity!H490</f>
        <v>0</v>
      </c>
      <c r="F481" t="e">
        <f>Activity!#REF!</f>
        <v>#REF!</v>
      </c>
      <c r="G481">
        <f>Activity!J490</f>
        <v>0</v>
      </c>
      <c r="H481">
        <f>Activity!L490</f>
        <v>0</v>
      </c>
      <c r="I481" t="str">
        <f>Activity!M490</f>
        <v/>
      </c>
      <c r="J481" t="str">
        <f>Activity!N490</f>
        <v/>
      </c>
      <c r="K481" t="str">
        <f>Activity!O490</f>
        <v/>
      </c>
      <c r="L481" s="6">
        <f>Activity!P490</f>
        <v>0</v>
      </c>
      <c r="M481" s="6" t="e">
        <f>Activity!#REF!</f>
        <v>#REF!</v>
      </c>
      <c r="N481" t="e">
        <f>Activity!#REF!</f>
        <v>#REF!</v>
      </c>
      <c r="O481" t="e">
        <f>Activity!#REF!</f>
        <v>#REF!</v>
      </c>
      <c r="P481">
        <f>Activity!V490</f>
        <v>0</v>
      </c>
    </row>
    <row r="482" spans="1:16" x14ac:dyDescent="0.25">
      <c r="A482" t="str">
        <f>Activity!B491</f>
        <v/>
      </c>
      <c r="B482">
        <f>Activity!E491</f>
        <v>0</v>
      </c>
      <c r="C482">
        <f>Activity!F491</f>
        <v>0</v>
      </c>
      <c r="D482">
        <f>Activity!G491</f>
        <v>0</v>
      </c>
      <c r="E482">
        <f>Activity!H491</f>
        <v>0</v>
      </c>
      <c r="F482" t="e">
        <f>Activity!#REF!</f>
        <v>#REF!</v>
      </c>
      <c r="G482">
        <f>Activity!J491</f>
        <v>0</v>
      </c>
      <c r="H482">
        <f>Activity!L491</f>
        <v>0</v>
      </c>
      <c r="I482" t="str">
        <f>Activity!M491</f>
        <v/>
      </c>
      <c r="J482" t="str">
        <f>Activity!N491</f>
        <v/>
      </c>
      <c r="K482" t="str">
        <f>Activity!O491</f>
        <v/>
      </c>
      <c r="L482" s="6">
        <f>Activity!P491</f>
        <v>0</v>
      </c>
      <c r="M482" s="6" t="e">
        <f>Activity!#REF!</f>
        <v>#REF!</v>
      </c>
      <c r="N482" t="e">
        <f>Activity!#REF!</f>
        <v>#REF!</v>
      </c>
      <c r="O482" t="e">
        <f>Activity!#REF!</f>
        <v>#REF!</v>
      </c>
      <c r="P482">
        <f>Activity!V491</f>
        <v>0</v>
      </c>
    </row>
    <row r="483" spans="1:16" x14ac:dyDescent="0.25">
      <c r="A483" t="str">
        <f>Activity!B492</f>
        <v/>
      </c>
      <c r="B483">
        <f>Activity!E492</f>
        <v>0</v>
      </c>
      <c r="C483">
        <f>Activity!F492</f>
        <v>0</v>
      </c>
      <c r="D483">
        <f>Activity!G492</f>
        <v>0</v>
      </c>
      <c r="E483">
        <f>Activity!H492</f>
        <v>0</v>
      </c>
      <c r="F483" t="e">
        <f>Activity!#REF!</f>
        <v>#REF!</v>
      </c>
      <c r="G483">
        <f>Activity!J492</f>
        <v>0</v>
      </c>
      <c r="H483">
        <f>Activity!L492</f>
        <v>0</v>
      </c>
      <c r="I483" t="str">
        <f>Activity!M492</f>
        <v/>
      </c>
      <c r="J483" t="str">
        <f>Activity!N492</f>
        <v/>
      </c>
      <c r="K483" t="str">
        <f>Activity!O492</f>
        <v/>
      </c>
      <c r="L483" s="6">
        <f>Activity!P492</f>
        <v>0</v>
      </c>
      <c r="M483" s="6" t="e">
        <f>Activity!#REF!</f>
        <v>#REF!</v>
      </c>
      <c r="N483" t="e">
        <f>Activity!#REF!</f>
        <v>#REF!</v>
      </c>
      <c r="O483" t="e">
        <f>Activity!#REF!</f>
        <v>#REF!</v>
      </c>
      <c r="P483">
        <f>Activity!V492</f>
        <v>0</v>
      </c>
    </row>
    <row r="484" spans="1:16" x14ac:dyDescent="0.25">
      <c r="A484" t="str">
        <f>Activity!B493</f>
        <v/>
      </c>
      <c r="B484">
        <f>Activity!E493</f>
        <v>0</v>
      </c>
      <c r="C484">
        <f>Activity!F493</f>
        <v>0</v>
      </c>
      <c r="D484">
        <f>Activity!G493</f>
        <v>0</v>
      </c>
      <c r="E484">
        <f>Activity!H493</f>
        <v>0</v>
      </c>
      <c r="F484" t="e">
        <f>Activity!#REF!</f>
        <v>#REF!</v>
      </c>
      <c r="G484">
        <f>Activity!J493</f>
        <v>0</v>
      </c>
      <c r="H484">
        <f>Activity!L493</f>
        <v>0</v>
      </c>
      <c r="I484" t="str">
        <f>Activity!M493</f>
        <v/>
      </c>
      <c r="J484" t="str">
        <f>Activity!N493</f>
        <v/>
      </c>
      <c r="K484" t="str">
        <f>Activity!O493</f>
        <v/>
      </c>
      <c r="L484" s="6">
        <f>Activity!P493</f>
        <v>0</v>
      </c>
      <c r="M484" s="6" t="e">
        <f>Activity!#REF!</f>
        <v>#REF!</v>
      </c>
      <c r="N484" t="e">
        <f>Activity!#REF!</f>
        <v>#REF!</v>
      </c>
      <c r="O484" t="e">
        <f>Activity!#REF!</f>
        <v>#REF!</v>
      </c>
      <c r="P484">
        <f>Activity!V493</f>
        <v>0</v>
      </c>
    </row>
    <row r="485" spans="1:16" x14ac:dyDescent="0.25">
      <c r="A485" t="str">
        <f>Activity!B494</f>
        <v/>
      </c>
      <c r="B485">
        <f>Activity!E494</f>
        <v>0</v>
      </c>
      <c r="C485">
        <f>Activity!F494</f>
        <v>0</v>
      </c>
      <c r="D485">
        <f>Activity!G494</f>
        <v>0</v>
      </c>
      <c r="E485">
        <f>Activity!H494</f>
        <v>0</v>
      </c>
      <c r="F485" t="e">
        <f>Activity!#REF!</f>
        <v>#REF!</v>
      </c>
      <c r="G485">
        <f>Activity!J494</f>
        <v>0</v>
      </c>
      <c r="H485">
        <f>Activity!L494</f>
        <v>0</v>
      </c>
      <c r="I485" t="str">
        <f>Activity!M494</f>
        <v/>
      </c>
      <c r="J485" t="str">
        <f>Activity!N494</f>
        <v/>
      </c>
      <c r="K485" t="str">
        <f>Activity!O494</f>
        <v/>
      </c>
      <c r="L485" s="6">
        <f>Activity!P494</f>
        <v>0</v>
      </c>
      <c r="M485" s="6" t="e">
        <f>Activity!#REF!</f>
        <v>#REF!</v>
      </c>
      <c r="N485" t="e">
        <f>Activity!#REF!</f>
        <v>#REF!</v>
      </c>
      <c r="O485" t="e">
        <f>Activity!#REF!</f>
        <v>#REF!</v>
      </c>
      <c r="P485">
        <f>Activity!V494</f>
        <v>0</v>
      </c>
    </row>
    <row r="486" spans="1:16" x14ac:dyDescent="0.25">
      <c r="A486" t="str">
        <f>Activity!B495</f>
        <v/>
      </c>
      <c r="B486">
        <f>Activity!E495</f>
        <v>0</v>
      </c>
      <c r="C486">
        <f>Activity!F495</f>
        <v>0</v>
      </c>
      <c r="D486">
        <f>Activity!G495</f>
        <v>0</v>
      </c>
      <c r="E486">
        <f>Activity!H495</f>
        <v>0</v>
      </c>
      <c r="F486" t="e">
        <f>Activity!#REF!</f>
        <v>#REF!</v>
      </c>
      <c r="G486">
        <f>Activity!J495</f>
        <v>0</v>
      </c>
      <c r="H486">
        <f>Activity!L495</f>
        <v>0</v>
      </c>
      <c r="I486" t="str">
        <f>Activity!M495</f>
        <v/>
      </c>
      <c r="J486" t="str">
        <f>Activity!N495</f>
        <v/>
      </c>
      <c r="K486" t="str">
        <f>Activity!O495</f>
        <v/>
      </c>
      <c r="L486" s="6">
        <f>Activity!P495</f>
        <v>0</v>
      </c>
      <c r="M486" s="6" t="e">
        <f>Activity!#REF!</f>
        <v>#REF!</v>
      </c>
      <c r="N486" t="e">
        <f>Activity!#REF!</f>
        <v>#REF!</v>
      </c>
      <c r="O486" t="e">
        <f>Activity!#REF!</f>
        <v>#REF!</v>
      </c>
      <c r="P486">
        <f>Activity!V495</f>
        <v>0</v>
      </c>
    </row>
    <row r="487" spans="1:16" x14ac:dyDescent="0.25">
      <c r="A487" t="str">
        <f>Activity!B496</f>
        <v/>
      </c>
      <c r="B487">
        <f>Activity!E496</f>
        <v>0</v>
      </c>
      <c r="C487">
        <f>Activity!F496</f>
        <v>0</v>
      </c>
      <c r="D487">
        <f>Activity!G496</f>
        <v>0</v>
      </c>
      <c r="E487">
        <f>Activity!H496</f>
        <v>0</v>
      </c>
      <c r="F487" t="e">
        <f>Activity!#REF!</f>
        <v>#REF!</v>
      </c>
      <c r="G487">
        <f>Activity!J496</f>
        <v>0</v>
      </c>
      <c r="H487">
        <f>Activity!L496</f>
        <v>0</v>
      </c>
      <c r="I487" t="str">
        <f>Activity!M496</f>
        <v/>
      </c>
      <c r="J487" t="str">
        <f>Activity!N496</f>
        <v/>
      </c>
      <c r="K487" t="str">
        <f>Activity!O496</f>
        <v/>
      </c>
      <c r="L487" s="6">
        <f>Activity!P496</f>
        <v>0</v>
      </c>
      <c r="M487" s="6" t="e">
        <f>Activity!#REF!</f>
        <v>#REF!</v>
      </c>
      <c r="N487" t="e">
        <f>Activity!#REF!</f>
        <v>#REF!</v>
      </c>
      <c r="O487" t="e">
        <f>Activity!#REF!</f>
        <v>#REF!</v>
      </c>
      <c r="P487">
        <f>Activity!V496</f>
        <v>0</v>
      </c>
    </row>
    <row r="488" spans="1:16" x14ac:dyDescent="0.25">
      <c r="A488" t="str">
        <f>Activity!B497</f>
        <v/>
      </c>
      <c r="B488">
        <f>Activity!E497</f>
        <v>0</v>
      </c>
      <c r="C488">
        <f>Activity!F497</f>
        <v>0</v>
      </c>
      <c r="D488">
        <f>Activity!G497</f>
        <v>0</v>
      </c>
      <c r="E488">
        <f>Activity!H497</f>
        <v>0</v>
      </c>
      <c r="F488" t="e">
        <f>Activity!#REF!</f>
        <v>#REF!</v>
      </c>
      <c r="G488">
        <f>Activity!J497</f>
        <v>0</v>
      </c>
      <c r="H488">
        <f>Activity!L497</f>
        <v>0</v>
      </c>
      <c r="I488" t="str">
        <f>Activity!M497</f>
        <v/>
      </c>
      <c r="J488" t="str">
        <f>Activity!N497</f>
        <v/>
      </c>
      <c r="K488" t="str">
        <f>Activity!O497</f>
        <v/>
      </c>
      <c r="L488" s="6">
        <f>Activity!P497</f>
        <v>0</v>
      </c>
      <c r="M488" s="6" t="e">
        <f>Activity!#REF!</f>
        <v>#REF!</v>
      </c>
      <c r="N488" t="e">
        <f>Activity!#REF!</f>
        <v>#REF!</v>
      </c>
      <c r="O488" t="e">
        <f>Activity!#REF!</f>
        <v>#REF!</v>
      </c>
      <c r="P488">
        <f>Activity!V497</f>
        <v>0</v>
      </c>
    </row>
    <row r="489" spans="1:16" x14ac:dyDescent="0.25">
      <c r="A489" t="str">
        <f>Activity!B498</f>
        <v/>
      </c>
      <c r="B489">
        <f>Activity!E498</f>
        <v>0</v>
      </c>
      <c r="C489">
        <f>Activity!F498</f>
        <v>0</v>
      </c>
      <c r="D489">
        <f>Activity!G498</f>
        <v>0</v>
      </c>
      <c r="E489">
        <f>Activity!H498</f>
        <v>0</v>
      </c>
      <c r="F489" t="e">
        <f>Activity!#REF!</f>
        <v>#REF!</v>
      </c>
      <c r="G489">
        <f>Activity!J498</f>
        <v>0</v>
      </c>
      <c r="H489">
        <f>Activity!L498</f>
        <v>0</v>
      </c>
      <c r="I489" t="str">
        <f>Activity!M498</f>
        <v/>
      </c>
      <c r="J489" t="str">
        <f>Activity!N498</f>
        <v/>
      </c>
      <c r="K489" t="str">
        <f>Activity!O498</f>
        <v/>
      </c>
      <c r="L489" s="6">
        <f>Activity!P498</f>
        <v>0</v>
      </c>
      <c r="M489" s="6" t="e">
        <f>Activity!#REF!</f>
        <v>#REF!</v>
      </c>
      <c r="N489" t="e">
        <f>Activity!#REF!</f>
        <v>#REF!</v>
      </c>
      <c r="O489" t="e">
        <f>Activity!#REF!</f>
        <v>#REF!</v>
      </c>
      <c r="P489">
        <f>Activity!V498</f>
        <v>0</v>
      </c>
    </row>
    <row r="490" spans="1:16" x14ac:dyDescent="0.25">
      <c r="A490" t="str">
        <f>Activity!B499</f>
        <v/>
      </c>
      <c r="B490">
        <f>Activity!E499</f>
        <v>0</v>
      </c>
      <c r="C490">
        <f>Activity!F499</f>
        <v>0</v>
      </c>
      <c r="D490">
        <f>Activity!G499</f>
        <v>0</v>
      </c>
      <c r="E490">
        <f>Activity!H499</f>
        <v>0</v>
      </c>
      <c r="F490" t="e">
        <f>Activity!#REF!</f>
        <v>#REF!</v>
      </c>
      <c r="G490">
        <f>Activity!J499</f>
        <v>0</v>
      </c>
      <c r="H490">
        <f>Activity!L499</f>
        <v>0</v>
      </c>
      <c r="I490" t="str">
        <f>Activity!M499</f>
        <v/>
      </c>
      <c r="J490" t="str">
        <f>Activity!N499</f>
        <v/>
      </c>
      <c r="K490" t="str">
        <f>Activity!O499</f>
        <v/>
      </c>
      <c r="L490" s="6">
        <f>Activity!P499</f>
        <v>0</v>
      </c>
      <c r="M490" s="6" t="e">
        <f>Activity!#REF!</f>
        <v>#REF!</v>
      </c>
      <c r="N490" t="e">
        <f>Activity!#REF!</f>
        <v>#REF!</v>
      </c>
      <c r="O490" t="e">
        <f>Activity!#REF!</f>
        <v>#REF!</v>
      </c>
      <c r="P490">
        <f>Activity!V499</f>
        <v>0</v>
      </c>
    </row>
    <row r="491" spans="1:16" x14ac:dyDescent="0.25">
      <c r="A491" t="str">
        <f>Activity!B500</f>
        <v/>
      </c>
      <c r="B491">
        <f>Activity!E500</f>
        <v>0</v>
      </c>
      <c r="C491">
        <f>Activity!F500</f>
        <v>0</v>
      </c>
      <c r="D491">
        <f>Activity!G500</f>
        <v>0</v>
      </c>
      <c r="E491">
        <f>Activity!H500</f>
        <v>0</v>
      </c>
      <c r="F491" t="e">
        <f>Activity!#REF!</f>
        <v>#REF!</v>
      </c>
      <c r="G491">
        <f>Activity!J500</f>
        <v>0</v>
      </c>
      <c r="H491">
        <f>Activity!L500</f>
        <v>0</v>
      </c>
      <c r="I491" t="str">
        <f>Activity!M500</f>
        <v/>
      </c>
      <c r="J491" t="str">
        <f>Activity!N500</f>
        <v/>
      </c>
      <c r="K491" t="str">
        <f>Activity!O500</f>
        <v/>
      </c>
      <c r="L491" s="6">
        <f>Activity!P500</f>
        <v>0</v>
      </c>
      <c r="M491" s="6" t="e">
        <f>Activity!#REF!</f>
        <v>#REF!</v>
      </c>
      <c r="N491" t="e">
        <f>Activity!#REF!</f>
        <v>#REF!</v>
      </c>
      <c r="O491" t="e">
        <f>Activity!#REF!</f>
        <v>#REF!</v>
      </c>
      <c r="P491">
        <f>Activity!V500</f>
        <v>0</v>
      </c>
    </row>
    <row r="492" spans="1:16" x14ac:dyDescent="0.25">
      <c r="A492" t="str">
        <f>Activity!B501</f>
        <v/>
      </c>
      <c r="B492">
        <f>Activity!E501</f>
        <v>0</v>
      </c>
      <c r="C492">
        <f>Activity!F501</f>
        <v>0</v>
      </c>
      <c r="D492">
        <f>Activity!G501</f>
        <v>0</v>
      </c>
      <c r="E492">
        <f>Activity!H501</f>
        <v>0</v>
      </c>
      <c r="F492" t="e">
        <f>Activity!#REF!</f>
        <v>#REF!</v>
      </c>
      <c r="G492">
        <f>Activity!J501</f>
        <v>0</v>
      </c>
      <c r="H492">
        <f>Activity!L501</f>
        <v>0</v>
      </c>
      <c r="I492" t="str">
        <f>Activity!M501</f>
        <v/>
      </c>
      <c r="J492" t="str">
        <f>Activity!N501</f>
        <v/>
      </c>
      <c r="K492" t="str">
        <f>Activity!O501</f>
        <v/>
      </c>
      <c r="L492" s="6">
        <f>Activity!P501</f>
        <v>0</v>
      </c>
      <c r="M492" s="6" t="e">
        <f>Activity!#REF!</f>
        <v>#REF!</v>
      </c>
      <c r="N492" t="e">
        <f>Activity!#REF!</f>
        <v>#REF!</v>
      </c>
      <c r="O492" t="e">
        <f>Activity!#REF!</f>
        <v>#REF!</v>
      </c>
      <c r="P492">
        <f>Activity!V501</f>
        <v>0</v>
      </c>
    </row>
    <row r="493" spans="1:16" x14ac:dyDescent="0.25">
      <c r="A493" t="str">
        <f>Activity!B502</f>
        <v/>
      </c>
      <c r="B493">
        <f>Activity!E502</f>
        <v>0</v>
      </c>
      <c r="C493">
        <f>Activity!F502</f>
        <v>0</v>
      </c>
      <c r="D493">
        <f>Activity!G502</f>
        <v>0</v>
      </c>
      <c r="E493">
        <f>Activity!H502</f>
        <v>0</v>
      </c>
      <c r="F493" t="e">
        <f>Activity!#REF!</f>
        <v>#REF!</v>
      </c>
      <c r="G493">
        <f>Activity!J502</f>
        <v>0</v>
      </c>
      <c r="H493">
        <f>Activity!L502</f>
        <v>0</v>
      </c>
      <c r="I493" t="str">
        <f>Activity!M502</f>
        <v/>
      </c>
      <c r="J493" t="str">
        <f>Activity!N502</f>
        <v/>
      </c>
      <c r="K493" t="str">
        <f>Activity!O502</f>
        <v/>
      </c>
      <c r="L493" s="6">
        <f>Activity!P502</f>
        <v>0</v>
      </c>
      <c r="M493" s="6" t="e">
        <f>Activity!#REF!</f>
        <v>#REF!</v>
      </c>
      <c r="N493" t="e">
        <f>Activity!#REF!</f>
        <v>#REF!</v>
      </c>
      <c r="O493" t="e">
        <f>Activity!#REF!</f>
        <v>#REF!</v>
      </c>
      <c r="P493">
        <f>Activity!V502</f>
        <v>0</v>
      </c>
    </row>
    <row r="494" spans="1:16" x14ac:dyDescent="0.25">
      <c r="A494" t="str">
        <f>Activity!B503</f>
        <v/>
      </c>
      <c r="B494">
        <f>Activity!E503</f>
        <v>0</v>
      </c>
      <c r="C494">
        <f>Activity!F503</f>
        <v>0</v>
      </c>
      <c r="D494">
        <f>Activity!G503</f>
        <v>0</v>
      </c>
      <c r="E494">
        <f>Activity!H503</f>
        <v>0</v>
      </c>
      <c r="F494" t="e">
        <f>Activity!#REF!</f>
        <v>#REF!</v>
      </c>
      <c r="G494">
        <f>Activity!J503</f>
        <v>0</v>
      </c>
      <c r="H494">
        <f>Activity!L503</f>
        <v>0</v>
      </c>
      <c r="I494" t="str">
        <f>Activity!M503</f>
        <v/>
      </c>
      <c r="J494" t="str">
        <f>Activity!N503</f>
        <v/>
      </c>
      <c r="K494" t="str">
        <f>Activity!O503</f>
        <v/>
      </c>
      <c r="L494" s="6">
        <f>Activity!P503</f>
        <v>0</v>
      </c>
      <c r="M494" s="6" t="e">
        <f>Activity!#REF!</f>
        <v>#REF!</v>
      </c>
      <c r="N494" t="e">
        <f>Activity!#REF!</f>
        <v>#REF!</v>
      </c>
      <c r="O494" t="e">
        <f>Activity!#REF!</f>
        <v>#REF!</v>
      </c>
      <c r="P494">
        <f>Activity!V503</f>
        <v>0</v>
      </c>
    </row>
    <row r="495" spans="1:16" x14ac:dyDescent="0.25">
      <c r="A495" t="str">
        <f>Activity!B504</f>
        <v/>
      </c>
      <c r="B495">
        <f>Activity!E504</f>
        <v>0</v>
      </c>
      <c r="C495">
        <f>Activity!F504</f>
        <v>0</v>
      </c>
      <c r="D495">
        <f>Activity!G504</f>
        <v>0</v>
      </c>
      <c r="E495">
        <f>Activity!H504</f>
        <v>0</v>
      </c>
      <c r="F495" t="e">
        <f>Activity!#REF!</f>
        <v>#REF!</v>
      </c>
      <c r="G495">
        <f>Activity!J504</f>
        <v>0</v>
      </c>
      <c r="H495">
        <f>Activity!L504</f>
        <v>0</v>
      </c>
      <c r="I495" t="str">
        <f>Activity!M504</f>
        <v/>
      </c>
      <c r="J495" t="str">
        <f>Activity!N504</f>
        <v/>
      </c>
      <c r="K495" t="str">
        <f>Activity!O504</f>
        <v/>
      </c>
      <c r="L495" s="6">
        <f>Activity!P504</f>
        <v>0</v>
      </c>
      <c r="M495" s="6" t="e">
        <f>Activity!#REF!</f>
        <v>#REF!</v>
      </c>
      <c r="N495" t="e">
        <f>Activity!#REF!</f>
        <v>#REF!</v>
      </c>
      <c r="O495" t="e">
        <f>Activity!#REF!</f>
        <v>#REF!</v>
      </c>
      <c r="P495">
        <f>Activity!V504</f>
        <v>0</v>
      </c>
    </row>
    <row r="496" spans="1:16" x14ac:dyDescent="0.25">
      <c r="A496" t="str">
        <f>Activity!B505</f>
        <v/>
      </c>
      <c r="B496">
        <f>Activity!E505</f>
        <v>0</v>
      </c>
      <c r="C496">
        <f>Activity!F505</f>
        <v>0</v>
      </c>
      <c r="D496">
        <f>Activity!G505</f>
        <v>0</v>
      </c>
      <c r="E496">
        <f>Activity!H505</f>
        <v>0</v>
      </c>
      <c r="F496" t="e">
        <f>Activity!#REF!</f>
        <v>#REF!</v>
      </c>
      <c r="G496">
        <f>Activity!J505</f>
        <v>0</v>
      </c>
      <c r="H496">
        <f>Activity!L505</f>
        <v>0</v>
      </c>
      <c r="I496" t="str">
        <f>Activity!M505</f>
        <v/>
      </c>
      <c r="J496" t="str">
        <f>Activity!N505</f>
        <v/>
      </c>
      <c r="K496" t="str">
        <f>Activity!O505</f>
        <v/>
      </c>
      <c r="L496" s="6">
        <f>Activity!P505</f>
        <v>0</v>
      </c>
      <c r="M496" s="6" t="e">
        <f>Activity!#REF!</f>
        <v>#REF!</v>
      </c>
      <c r="N496" t="e">
        <f>Activity!#REF!</f>
        <v>#REF!</v>
      </c>
      <c r="O496" t="e">
        <f>Activity!#REF!</f>
        <v>#REF!</v>
      </c>
      <c r="P496">
        <f>Activity!V505</f>
        <v>0</v>
      </c>
    </row>
    <row r="497" spans="1:16" x14ac:dyDescent="0.25">
      <c r="A497" t="str">
        <f>Activity!B506</f>
        <v/>
      </c>
      <c r="B497">
        <f>Activity!E506</f>
        <v>0</v>
      </c>
      <c r="C497">
        <f>Activity!F506</f>
        <v>0</v>
      </c>
      <c r="D497">
        <f>Activity!G506</f>
        <v>0</v>
      </c>
      <c r="E497">
        <f>Activity!H506</f>
        <v>0</v>
      </c>
      <c r="F497" t="e">
        <f>Activity!#REF!</f>
        <v>#REF!</v>
      </c>
      <c r="G497">
        <f>Activity!J506</f>
        <v>0</v>
      </c>
      <c r="H497">
        <f>Activity!L506</f>
        <v>0</v>
      </c>
      <c r="I497" t="str">
        <f>Activity!M506</f>
        <v/>
      </c>
      <c r="J497" t="str">
        <f>Activity!N506</f>
        <v/>
      </c>
      <c r="K497" t="str">
        <f>Activity!O506</f>
        <v/>
      </c>
      <c r="L497" s="6">
        <f>Activity!P506</f>
        <v>0</v>
      </c>
      <c r="M497" s="6" t="e">
        <f>Activity!#REF!</f>
        <v>#REF!</v>
      </c>
      <c r="N497" t="e">
        <f>Activity!#REF!</f>
        <v>#REF!</v>
      </c>
      <c r="O497" t="e">
        <f>Activity!#REF!</f>
        <v>#REF!</v>
      </c>
      <c r="P497">
        <f>Activity!V506</f>
        <v>0</v>
      </c>
    </row>
    <row r="498" spans="1:16" x14ac:dyDescent="0.25">
      <c r="A498" t="str">
        <f>Activity!B507</f>
        <v/>
      </c>
      <c r="B498">
        <f>Activity!E507</f>
        <v>0</v>
      </c>
      <c r="C498">
        <f>Activity!F507</f>
        <v>0</v>
      </c>
      <c r="D498">
        <f>Activity!G507</f>
        <v>0</v>
      </c>
      <c r="E498">
        <f>Activity!H507</f>
        <v>0</v>
      </c>
      <c r="F498" t="e">
        <f>Activity!#REF!</f>
        <v>#REF!</v>
      </c>
      <c r="G498">
        <f>Activity!J507</f>
        <v>0</v>
      </c>
      <c r="H498">
        <f>Activity!L507</f>
        <v>0</v>
      </c>
      <c r="I498" t="str">
        <f>Activity!M507</f>
        <v/>
      </c>
      <c r="J498" t="str">
        <f>Activity!N507</f>
        <v/>
      </c>
      <c r="K498" t="str">
        <f>Activity!O507</f>
        <v/>
      </c>
      <c r="L498" s="6">
        <f>Activity!P507</f>
        <v>0</v>
      </c>
      <c r="M498" s="6" t="e">
        <f>Activity!#REF!</f>
        <v>#REF!</v>
      </c>
      <c r="N498" t="e">
        <f>Activity!#REF!</f>
        <v>#REF!</v>
      </c>
      <c r="O498" t="e">
        <f>Activity!#REF!</f>
        <v>#REF!</v>
      </c>
      <c r="P498">
        <f>Activity!V507</f>
        <v>0</v>
      </c>
    </row>
    <row r="499" spans="1:16" x14ac:dyDescent="0.25">
      <c r="A499" t="str">
        <f>Activity!B508</f>
        <v/>
      </c>
      <c r="B499">
        <f>Activity!E508</f>
        <v>0</v>
      </c>
      <c r="C499">
        <f>Activity!F508</f>
        <v>0</v>
      </c>
      <c r="D499">
        <f>Activity!G508</f>
        <v>0</v>
      </c>
      <c r="E499">
        <f>Activity!H508</f>
        <v>0</v>
      </c>
      <c r="F499" t="e">
        <f>Activity!#REF!</f>
        <v>#REF!</v>
      </c>
      <c r="G499">
        <f>Activity!J508</f>
        <v>0</v>
      </c>
      <c r="H499">
        <f>Activity!L508</f>
        <v>0</v>
      </c>
      <c r="I499" t="str">
        <f>Activity!M508</f>
        <v/>
      </c>
      <c r="J499" t="str">
        <f>Activity!N508</f>
        <v/>
      </c>
      <c r="K499" t="str">
        <f>Activity!O508</f>
        <v/>
      </c>
      <c r="L499" s="6">
        <f>Activity!P508</f>
        <v>0</v>
      </c>
      <c r="M499" s="6" t="e">
        <f>Activity!#REF!</f>
        <v>#REF!</v>
      </c>
      <c r="N499" t="e">
        <f>Activity!#REF!</f>
        <v>#REF!</v>
      </c>
      <c r="O499" t="e">
        <f>Activity!#REF!</f>
        <v>#REF!</v>
      </c>
      <c r="P499">
        <f>Activity!V508</f>
        <v>0</v>
      </c>
    </row>
    <row r="500" spans="1:16" x14ac:dyDescent="0.25">
      <c r="A500" t="str">
        <f>Activity!B509</f>
        <v/>
      </c>
      <c r="B500">
        <f>Activity!E509</f>
        <v>0</v>
      </c>
      <c r="C500">
        <f>Activity!F509</f>
        <v>0</v>
      </c>
      <c r="D500">
        <f>Activity!G509</f>
        <v>0</v>
      </c>
      <c r="E500">
        <f>Activity!H509</f>
        <v>0</v>
      </c>
      <c r="F500" t="e">
        <f>Activity!#REF!</f>
        <v>#REF!</v>
      </c>
      <c r="G500">
        <f>Activity!J509</f>
        <v>0</v>
      </c>
      <c r="H500">
        <f>Activity!L509</f>
        <v>0</v>
      </c>
      <c r="I500" t="str">
        <f>Activity!M509</f>
        <v/>
      </c>
      <c r="J500" t="str">
        <f>Activity!N509</f>
        <v/>
      </c>
      <c r="K500" t="str">
        <f>Activity!O509</f>
        <v/>
      </c>
      <c r="L500" s="6">
        <f>Activity!P509</f>
        <v>0</v>
      </c>
      <c r="M500" s="6" t="e">
        <f>Activity!#REF!</f>
        <v>#REF!</v>
      </c>
      <c r="N500" t="e">
        <f>Activity!#REF!</f>
        <v>#REF!</v>
      </c>
      <c r="O500" t="e">
        <f>Activity!#REF!</f>
        <v>#REF!</v>
      </c>
      <c r="P500">
        <f>Activity!V509</f>
        <v>0</v>
      </c>
    </row>
    <row r="501" spans="1:16" x14ac:dyDescent="0.25">
      <c r="A501" t="str">
        <f>Activity!B510</f>
        <v/>
      </c>
      <c r="B501">
        <f>Activity!E510</f>
        <v>0</v>
      </c>
      <c r="C501">
        <f>Activity!F510</f>
        <v>0</v>
      </c>
      <c r="D501">
        <f>Activity!G510</f>
        <v>0</v>
      </c>
      <c r="E501">
        <f>Activity!H510</f>
        <v>0</v>
      </c>
      <c r="F501" t="e">
        <f>Activity!#REF!</f>
        <v>#REF!</v>
      </c>
      <c r="G501">
        <f>Activity!J510</f>
        <v>0</v>
      </c>
      <c r="H501">
        <f>Activity!L510</f>
        <v>0</v>
      </c>
      <c r="I501" t="str">
        <f>Activity!M510</f>
        <v/>
      </c>
      <c r="J501" t="str">
        <f>Activity!N510</f>
        <v/>
      </c>
      <c r="K501" t="str">
        <f>Activity!O510</f>
        <v/>
      </c>
      <c r="L501" s="6">
        <f>Activity!P510</f>
        <v>0</v>
      </c>
      <c r="M501" s="6" t="e">
        <f>Activity!#REF!</f>
        <v>#REF!</v>
      </c>
      <c r="N501" t="e">
        <f>Activity!#REF!</f>
        <v>#REF!</v>
      </c>
      <c r="O501" t="e">
        <f>Activity!#REF!</f>
        <v>#REF!</v>
      </c>
      <c r="P501">
        <f>Activity!V510</f>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G Z W P u F T v a k A A A A 9 w A A A B I A H A B D b 2 5 m a W c v U G F j a 2 F n Z S 5 4 b W w g o h g A K K A U A A A A A A A A A A A A A A A A A A A A A A A A A A A A h Y 9 N D o I w G E S v Q r q n f y a G k F I W b i U x I R q 3 T a n Y C B + G F s v d X H g k r y B G U X c u 5 8 1 b z N y v N 5 G P b R N d T O 9 s B x l i m K L I g O 4 q C 3 W G B n + I E 5 R L s V H 6 p G o T T T K 4 d H R V h o 7 e n 1 N C Q g g 4 L H D X 1 4 R T y s i + W J f 6 a F q F P r L 9 L 8 c W n F e g D Z J i 9 x o j O W Z 0 i R l L O K a C z F Q U F r 4 G n w Y / 2 x 8 o V k P j h 9 5 I A / G 2 F G S O g r x P y A d Q S w M E F A A C A A g A r m G 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h m V g o i k e 4 D g A A A B E A A A A T A B w A R m 9 y b X V s Y X M v U 2 V j d G l v b j E u b S C i G A A o o B Q A A A A A A A A A A A A A A A A A A A A A A A A A A A A r T k 0 u y c z P U w i G 0 I b W A F B L A Q I t A B Q A A g A I A K 5 h m V j 7 h U 7 2 p A A A A P c A A A A S A A A A A A A A A A A A A A A A A A A A A A B D b 2 5 m a W c v U G F j a 2 F n Z S 5 4 b W x Q S w E C L Q A U A A I A C A C u Y Z l Y D 8 r p q 6 Q A A A D p A A A A E w A A A A A A A A A A A A A A A A D w A A A A W 0 N v b n R l b n R f V H l w Z X N d L n h t b F B L A Q I t A B Q A A g A I A K 5 h 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D 9 k g B q B 8 R p / R H g F E 2 I s 3 A A A A A A I A A A A A A A N m A A D A A A A A E A A A A E T C + B s e U n 6 1 M + 7 n U U E X C Z 8 A A A A A B I A A A K A A A A A Q A A A A 1 j N K K z v V i k 3 u / c q p c k v w l 1 A A A A D 0 P n Q C k c I i U h F 6 t 0 M o t K Z R S S y g 0 C h C D I d 1 c D D 4 9 i s 8 q R v J l / k g + x Q O U U k 5 B d L p g i I r L V w 6 M o G d r R o L H 0 s y T I 4 n M z M z n 1 a r 0 H o M G O B v N / d U e x Q A A A A d U 6 I v p R Y 5 W E P t A a i g E j k 5 2 s d d 7 w = = < / D a t a M a s h u p > 
</file>

<file path=customXml/itemProps1.xml><?xml version="1.0" encoding="utf-8"?>
<ds:datastoreItem xmlns:ds="http://schemas.openxmlformats.org/officeDocument/2006/customXml" ds:itemID="{08F8D17F-9F35-41F9-9DE6-9DF19B0252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42</vt:i4>
      </vt:variant>
    </vt:vector>
  </HeadingPairs>
  <TitlesOfParts>
    <vt:vector size="53"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CaseManagement</vt:lpstr>
      <vt:lpstr>ClinicalServices</vt:lpstr>
      <vt:lpstr>ConfMed</vt:lpstr>
      <vt:lpstr>Court</vt:lpstr>
      <vt:lpstr>CrisisServ</vt:lpstr>
      <vt:lpstr>Lists!DSP</vt:lpstr>
      <vt:lpstr>ElecMonitor</vt:lpstr>
      <vt:lpstr>Employ</vt:lpstr>
      <vt:lpstr>Evaluations</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Provider</vt:lpstr>
      <vt:lpstr>PsychEval</vt:lpstr>
      <vt:lpstr>SA</vt:lpstr>
      <vt:lpstr>SACM</vt:lpstr>
      <vt:lpstr>SAEval</vt:lpstr>
      <vt:lpstr>ServiceEnhancements</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Kara Brooks</cp:lastModifiedBy>
  <cp:lastPrinted>2021-08-20T19:10:13Z</cp:lastPrinted>
  <dcterms:created xsi:type="dcterms:W3CDTF">2017-01-26T18:32:43Z</dcterms:created>
  <dcterms:modified xsi:type="dcterms:W3CDTF">2025-08-05T17:08:20Z</dcterms:modified>
</cp:coreProperties>
</file>