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lwall\Downloads\"/>
    </mc:Choice>
  </mc:AlternateContent>
  <xr:revisionPtr revIDLastSave="0" documentId="13_ncr:1_{F51A7A0A-93C3-46A7-98A7-4EF356FDF53D}" xr6:coauthVersionLast="47" xr6:coauthVersionMax="47" xr10:uidLastSave="{00000000-0000-0000-0000-000000000000}"/>
  <bookViews>
    <workbookView xWindow="1620" yWindow="1643" windowWidth="25448" windowHeight="14114" xr2:uid="{00000000-000D-0000-FFFF-FFFF00000000}"/>
  </bookViews>
  <sheets>
    <sheet name="Sheet1" sheetId="1" r:id="rId1"/>
  </sheets>
  <definedNames>
    <definedName name="NumLeaders">Sheet1!$F$15</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6" i="1" l="1"/>
  <c r="H15" i="1"/>
  <c r="H16" i="1"/>
  <c r="H17" i="1"/>
  <c r="H18" i="1"/>
  <c r="F19" i="1"/>
  <c r="H20" i="1"/>
  <c r="H25" i="1"/>
  <c r="H26" i="1"/>
  <c r="F34" i="1"/>
  <c r="H34" i="1"/>
  <c r="H35" i="1"/>
  <c r="H36" i="1"/>
  <c r="H67" i="1"/>
  <c r="H78" i="1"/>
  <c r="H84" i="1"/>
  <c r="H86" i="1"/>
  <c r="H87" i="1"/>
  <c r="H45" i="1"/>
  <c r="H47" i="1"/>
  <c r="F48" i="1"/>
  <c r="H48" i="1"/>
  <c r="F49" i="1"/>
  <c r="H49" i="1"/>
  <c r="H50" i="1"/>
  <c r="H51" i="1"/>
  <c r="H52" i="1"/>
  <c r="H61" i="1"/>
  <c r="H62" i="1"/>
  <c r="F63" i="1"/>
  <c r="H63" i="1"/>
  <c r="H65" i="1"/>
  <c r="H66" i="1"/>
  <c r="H74" i="1"/>
  <c r="H75" i="1"/>
  <c r="H77" i="1"/>
  <c r="H88" i="1"/>
</calcChain>
</file>

<file path=xl/sharedStrings.xml><?xml version="1.0" encoding="utf-8"?>
<sst xmlns="http://schemas.openxmlformats.org/spreadsheetml/2006/main" count="188" uniqueCount="101">
  <si>
    <t xml:space="preserve">Before beginning, please note: </t>
  </si>
  <si>
    <r>
      <t xml:space="preserve">1. </t>
    </r>
    <r>
      <rPr>
        <b/>
        <u/>
        <sz val="12"/>
        <rFont val="Arial"/>
        <family val="2"/>
      </rPr>
      <t>Only yellow cells</t>
    </r>
    <r>
      <rPr>
        <b/>
        <sz val="12"/>
        <rFont val="Arial"/>
      </rPr>
      <t xml:space="preserve"> should be filled in by agency or school implementing program based on individualized implementation plans.</t>
    </r>
  </si>
  <si>
    <t>2. As yellow cell values are entered, pre-existing formulas will create sub-totals for each of the six sub-sections.</t>
  </si>
  <si>
    <r>
      <t xml:space="preserve">3. All non-yellow cell values are constant, and therefore, </t>
    </r>
    <r>
      <rPr>
        <b/>
        <u/>
        <sz val="12"/>
        <rFont val="Arial"/>
        <family val="2"/>
      </rPr>
      <t>need not be adjusted</t>
    </r>
    <r>
      <rPr>
        <b/>
        <sz val="12"/>
        <rFont val="Arial"/>
      </rPr>
      <t xml:space="preserve"> by agency or school implementing program.</t>
    </r>
  </si>
  <si>
    <t>4. For sub-sections 3, 4, and 5, please remember to account for total number of parent or child groups you intend to create by completing the yellow cells in each sub-total equation.</t>
  </si>
  <si>
    <t>5. Important footnotes are listed and explained at the bottom of the spreadsheet. Please refer to footnotes for agency-specific rate fluctuations.</t>
  </si>
  <si>
    <t>1. One-Time Only Up-Front Costs (Prices subject to change. Contact Incredible Years for additional information and current rates.)</t>
  </si>
  <si>
    <t>Step 1: Determine the Location and Amount of Training</t>
  </si>
  <si>
    <t>A. Initial Traning Costs:</t>
  </si>
  <si>
    <t>Monetary Value</t>
  </si>
  <si>
    <t>*</t>
  </si>
  <si>
    <t>Number of Units (1)</t>
  </si>
  <si>
    <t>TOTAL</t>
  </si>
  <si>
    <r>
      <t xml:space="preserve">(please choose </t>
    </r>
    <r>
      <rPr>
        <b/>
        <u/>
        <sz val="10"/>
        <rFont val="Arial"/>
        <family val="2"/>
      </rPr>
      <t>one</t>
    </r>
    <r>
      <rPr>
        <b/>
        <sz val="10"/>
        <rFont val="Arial"/>
        <family val="2"/>
      </rPr>
      <t xml:space="preserve"> option)</t>
    </r>
  </si>
  <si>
    <t xml:space="preserve">a.  </t>
  </si>
  <si>
    <t>=</t>
  </si>
  <si>
    <t xml:space="preserve">b.  </t>
  </si>
  <si>
    <t xml:space="preserve">c.  </t>
  </si>
  <si>
    <t>B. Transportation/ Travel Costs:</t>
  </si>
  <si>
    <t>b.</t>
  </si>
  <si>
    <t>TBD</t>
  </si>
  <si>
    <t>Step 2: Account for Program Material Costs</t>
  </si>
  <si>
    <t>C. Program Materials</t>
  </si>
  <si>
    <t>Program set (e.g. Preschool Basic)</t>
  </si>
  <si>
    <t>1 set of video program per agency or school, per type of program</t>
  </si>
  <si>
    <t>Additional Leader manuals (cost range $90-225)</t>
  </si>
  <si>
    <t>no. of agency leaders or teachers trained</t>
  </si>
  <si>
    <t>Subtotal</t>
  </si>
  <si>
    <t>2. Ongoing Consultation</t>
  </si>
  <si>
    <t>Step 3: Determine Costs for Ongoing Consultation by Program Consultants</t>
  </si>
  <si>
    <r>
      <t xml:space="preserve">2 hours per month </t>
    </r>
    <r>
      <rPr>
        <vertAlign val="superscript"/>
        <sz val="13"/>
        <rFont val="Arial"/>
        <family val="2"/>
      </rPr>
      <t>(2)</t>
    </r>
  </si>
  <si>
    <t>Video review/certification</t>
  </si>
  <si>
    <t>Other video reviews (hourly rate)</t>
  </si>
  <si>
    <t>no. of hours of videotape review</t>
  </si>
  <si>
    <t>3. Ongoing Costs per Parent Group (one group approximately = 12 parents)</t>
  </si>
  <si>
    <t>Step 4: Determine Program Costs per Parent Group. Remember to Multiply Sub-total by Total Number of Parent Groups</t>
  </si>
  <si>
    <t>Number of sessions</t>
  </si>
  <si>
    <t>Number of parent groups</t>
  </si>
  <si>
    <t xml:space="preserve"> </t>
  </si>
  <si>
    <t>Number of parents in one group</t>
  </si>
  <si>
    <t>Day care for children</t>
  </si>
  <si>
    <t>3 hours per session</t>
  </si>
  <si>
    <t xml:space="preserve">Food (dinner) </t>
  </si>
  <si>
    <t>14 sessions</t>
  </si>
  <si>
    <r>
      <t xml:space="preserve">(2) Group leaders' time </t>
    </r>
    <r>
      <rPr>
        <b/>
        <vertAlign val="superscript"/>
        <sz val="13"/>
        <rFont val="Arial"/>
        <family val="2"/>
      </rPr>
      <t>(3)</t>
    </r>
  </si>
  <si>
    <t>5 hours per week</t>
  </si>
  <si>
    <t>Parent books</t>
  </si>
  <si>
    <t>Parent handouts</t>
  </si>
  <si>
    <t>Room for parent group</t>
  </si>
  <si>
    <t>Sub-total for one parent group</t>
  </si>
  <si>
    <t>Sub-total for all parent groups</t>
  </si>
  <si>
    <t>4. Ongoing Costs per Small Group Child Treatment Groups (one group approximately = 6 children)</t>
  </si>
  <si>
    <t>Step 5: Determine Program Costs per Child Treatment Group. Remember to Multiply Sub-total by Total Number of Child Groups</t>
  </si>
  <si>
    <t>Number of child groups</t>
  </si>
  <si>
    <t>Snacks</t>
  </si>
  <si>
    <t>20 sessions</t>
  </si>
  <si>
    <t>4 hours per week</t>
  </si>
  <si>
    <r>
      <t>Parent books</t>
    </r>
    <r>
      <rPr>
        <sz val="13"/>
        <rFont val="Arial"/>
        <family val="2"/>
      </rPr>
      <t xml:space="preserve"> </t>
    </r>
    <r>
      <rPr>
        <vertAlign val="superscript"/>
        <sz val="13"/>
        <rFont val="Arial"/>
        <family val="2"/>
      </rPr>
      <t>(4)</t>
    </r>
  </si>
  <si>
    <r>
      <t xml:space="preserve">no. of parents </t>
    </r>
    <r>
      <rPr>
        <u/>
        <sz val="10"/>
        <rFont val="Arial"/>
        <family val="2"/>
      </rPr>
      <t>not</t>
    </r>
    <r>
      <rPr>
        <sz val="10"/>
        <rFont val="Arial"/>
        <family val="2"/>
      </rPr>
      <t xml:space="preserve"> enrolled in a parent treatment group</t>
    </r>
  </si>
  <si>
    <t>Child handouts/workbooks</t>
  </si>
  <si>
    <t>Activity Materials</t>
  </si>
  <si>
    <t>1 child treatment group</t>
  </si>
  <si>
    <t>Room for child group</t>
  </si>
  <si>
    <t>Sub-total for one group</t>
  </si>
  <si>
    <t>Sub-total for all groups</t>
  </si>
  <si>
    <t>5. Ongoing Costs per Child Dinosaur Curriculum Class (one class = 24 children)</t>
  </si>
  <si>
    <t>Step 6: Determine Program Costs per Dinosaur Curriculum Class. Remember to Multiply Sub-total by Total Number of Classes</t>
  </si>
  <si>
    <t>Number of lessons</t>
  </si>
  <si>
    <t>Number of classes</t>
  </si>
  <si>
    <t>Teacher's time per class</t>
  </si>
  <si>
    <t>2 hours per lesson</t>
  </si>
  <si>
    <t>Child handouts / workbooks</t>
  </si>
  <si>
    <t>24 children</t>
  </si>
  <si>
    <t>Sub-total for one class</t>
  </si>
  <si>
    <t>Sub-total for all classes</t>
  </si>
  <si>
    <t>6. Ongoing Costs for Teacher Classroom Management Training Curriculum</t>
  </si>
  <si>
    <t>(15 Teachers/Classrooms with 24 kids per Classroom)</t>
  </si>
  <si>
    <t>Step 7: The Values Listed Below Represent Ongoing Costs for Classroom Management Training</t>
  </si>
  <si>
    <t>Number of teachers</t>
  </si>
  <si>
    <t>Teachers' Training Time</t>
  </si>
  <si>
    <t>6 days</t>
  </si>
  <si>
    <t>Teacher Books</t>
  </si>
  <si>
    <t>Teacher Handouts</t>
  </si>
  <si>
    <t>Sub-total for one teacher</t>
  </si>
  <si>
    <t>Sub-total for all teachers</t>
  </si>
  <si>
    <t xml:space="preserve">(3) If group leaders are already employed by the agency, there will be no additional hourly fee for their time. Only group leaders not employed by the agency will receive this hourly wage. </t>
  </si>
  <si>
    <t>(4) Only parents not currently enrolled in a parent treatment group will need to purchase books. Those parents currently taking part in a parent treament group will have previously purchased these materials.</t>
  </si>
  <si>
    <t>Individual online training (5 sessions)</t>
  </si>
  <si>
    <t xml:space="preserve">no. of agency leaders or teachers trained </t>
  </si>
  <si>
    <t>Group online training (15 people, 5 sessions)</t>
  </si>
  <si>
    <r>
      <t xml:space="preserve">On-Site training </t>
    </r>
    <r>
      <rPr>
        <sz val="9"/>
        <rFont val="Arial"/>
        <family val="2"/>
      </rPr>
      <t>(25 people, 3 days)</t>
    </r>
  </si>
  <si>
    <t>On-Site Training: Trainer's travel time charge (varies by location, $2100 maximum)</t>
  </si>
  <si>
    <r>
      <t xml:space="preserve">For on-site training, trainer --&gt; agency </t>
    </r>
    <r>
      <rPr>
        <vertAlign val="superscript"/>
        <sz val="13"/>
        <rFont val="Arial"/>
        <family val="2"/>
      </rPr>
      <t>(1)</t>
    </r>
  </si>
  <si>
    <t>airfare, hotel, meals, ground transportation, etc.</t>
  </si>
  <si>
    <t>Online Consultation call - Hourly rate</t>
  </si>
  <si>
    <t>Online consultation session (for group)</t>
  </si>
  <si>
    <t>One 3.25 hour session per year</t>
  </si>
  <si>
    <t>Number of sessions (18-22)</t>
  </si>
  <si>
    <t>Number of children in one group (5-6 children)</t>
  </si>
  <si>
    <t>(2) Hourly consultation needs will vary depending on leaders' experience and may fluctuate above or below the $530 estimation.</t>
  </si>
  <si>
    <t>(1) Agency or school will be responsible for miscellaneous costs associated with Incredible Years On-Site Training (ie. Hotel costs, ground transportation, meals,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</si>
</sst>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23" x14ac:knownFonts="1">
    <font>
      <sz val="10"/>
      <name val="Arial"/>
      <family val="2"/>
    </font>
    <font>
      <sz val="10"/>
      <name val="Arial"/>
      <family val="2"/>
    </font>
    <font>
      <b/>
      <sz val="10"/>
      <name val="Arial"/>
      <family val="2"/>
    </font>
    <font>
      <b/>
      <sz val="12"/>
      <color indexed="10"/>
      <name val="Arial"/>
      <family val="2"/>
    </font>
    <font>
      <sz val="10"/>
      <color indexed="8"/>
      <name val="Arial"/>
    </font>
    <font>
      <sz val="12"/>
      <name val="Arial"/>
    </font>
    <font>
      <b/>
      <sz val="12"/>
      <name val="Arial"/>
    </font>
    <font>
      <b/>
      <sz val="11"/>
      <name val="Arial"/>
      <family val="2"/>
    </font>
    <font>
      <b/>
      <sz val="14"/>
      <name val="Arial"/>
      <family val="2"/>
    </font>
    <font>
      <sz val="10"/>
      <color indexed="10"/>
      <name val="Arial"/>
    </font>
    <font>
      <b/>
      <sz val="16"/>
      <name val="Arial"/>
      <family val="2"/>
    </font>
    <font>
      <b/>
      <sz val="11"/>
      <color indexed="8"/>
      <name val="Arial"/>
      <family val="2"/>
    </font>
    <font>
      <b/>
      <sz val="14"/>
      <color indexed="8"/>
      <name val="Arial"/>
      <family val="2"/>
    </font>
    <font>
      <sz val="11"/>
      <name val="Arial"/>
      <family val="2"/>
    </font>
    <font>
      <sz val="14"/>
      <name val="Arial"/>
      <family val="2"/>
    </font>
    <font>
      <b/>
      <u/>
      <sz val="12"/>
      <name val="Arial"/>
      <family val="2"/>
    </font>
    <font>
      <b/>
      <sz val="18"/>
      <name val="Arial"/>
      <family val="2"/>
    </font>
    <font>
      <b/>
      <u/>
      <sz val="10"/>
      <name val="Arial"/>
      <family val="2"/>
    </font>
    <font>
      <vertAlign val="superscript"/>
      <sz val="13"/>
      <name val="Arial"/>
      <family val="2"/>
    </font>
    <font>
      <sz val="9"/>
      <name val="Arial"/>
      <family val="2"/>
    </font>
    <font>
      <u/>
      <sz val="10"/>
      <name val="Arial"/>
      <family val="2"/>
    </font>
    <font>
      <sz val="13"/>
      <name val="Arial"/>
      <family val="2"/>
    </font>
    <font>
      <b/>
      <vertAlign val="superscript"/>
      <sz val="13"/>
      <name val="Arial"/>
      <family val="2"/>
    </font>
  </fonts>
  <fills count="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4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22">
    <xf numFmtId="0" fontId="0" fillId="0" borderId="0" xfId="0"/>
    <xf numFmtId="0" fontId="0" fillId="0" borderId="0" xfId="0" applyAlignment="1">
      <alignment wrapText="1"/>
    </xf>
    <xf numFmtId="0" fontId="2" fillId="0" borderId="0" xfId="0" applyFont="1"/>
    <xf numFmtId="0" fontId="0" fillId="0" borderId="0" xfId="0" applyAlignment="1">
      <alignment horizontal="center"/>
    </xf>
    <xf numFmtId="8" fontId="0" fillId="0" borderId="0" xfId="0" applyNumberFormat="1" applyAlignment="1">
      <alignment horizontal="center"/>
    </xf>
    <xf numFmtId="0" fontId="2" fillId="0" borderId="0" xfId="0" applyFont="1" applyAlignment="1">
      <alignment horizontal="center" vertical="center" wrapText="1"/>
    </xf>
    <xf numFmtId="0" fontId="0" fillId="2" borderId="0" xfId="0" applyFill="1"/>
    <xf numFmtId="0" fontId="0" fillId="2" borderId="0" xfId="0" applyFill="1" applyAlignment="1">
      <alignment wrapText="1"/>
    </xf>
    <xf numFmtId="0" fontId="2" fillId="0" borderId="0" xfId="0" applyFont="1" applyAlignment="1">
      <alignment horizontal="left" wrapText="1"/>
    </xf>
    <xf numFmtId="0" fontId="0" fillId="0" borderId="0" xfId="0" applyAlignment="1">
      <alignment horizontal="left"/>
    </xf>
    <xf numFmtId="0" fontId="4" fillId="3" borderId="0" xfId="0" applyFont="1" applyFill="1" applyAlignment="1">
      <alignment wrapText="1"/>
    </xf>
    <xf numFmtId="0" fontId="4" fillId="3" borderId="0" xfId="0" applyFont="1" applyFill="1"/>
    <xf numFmtId="0" fontId="3" fillId="3" borderId="0" xfId="0" applyFont="1" applyFill="1" applyAlignment="1">
      <alignment horizontal="left" vertical="center"/>
    </xf>
    <xf numFmtId="0" fontId="5" fillId="3" borderId="0" xfId="0" applyFont="1" applyFill="1"/>
    <xf numFmtId="0" fontId="2" fillId="0" borderId="0" xfId="0" applyFont="1" applyAlignment="1">
      <alignment horizontal="center"/>
    </xf>
    <xf numFmtId="8" fontId="0" fillId="0" borderId="0" xfId="0" applyNumberFormat="1" applyAlignment="1">
      <alignment horizontal="left"/>
    </xf>
    <xf numFmtId="8" fontId="0" fillId="4" borderId="0" xfId="0" applyNumberFormat="1" applyFill="1" applyAlignment="1">
      <alignment horizontal="left"/>
    </xf>
    <xf numFmtId="164" fontId="0" fillId="0" borderId="0" xfId="0" applyNumberFormat="1" applyAlignment="1">
      <alignment horizontal="left"/>
    </xf>
    <xf numFmtId="164" fontId="0" fillId="4" borderId="0" xfId="0" applyNumberFormat="1" applyFill="1" applyAlignment="1">
      <alignment horizontal="left"/>
    </xf>
    <xf numFmtId="0" fontId="0" fillId="3" borderId="0" xfId="0" applyFill="1"/>
    <xf numFmtId="164" fontId="4" fillId="3" borderId="0" xfId="0" applyNumberFormat="1" applyFont="1" applyFill="1" applyAlignment="1">
      <alignment horizontal="left"/>
    </xf>
    <xf numFmtId="164" fontId="5" fillId="3" borderId="0" xfId="0" applyNumberFormat="1" applyFont="1" applyFill="1" applyAlignment="1">
      <alignment horizontal="left"/>
    </xf>
    <xf numFmtId="164" fontId="2" fillId="0" borderId="0" xfId="0" applyNumberFormat="1" applyFont="1" applyAlignment="1">
      <alignment horizontal="center" vertical="center"/>
    </xf>
    <xf numFmtId="0" fontId="7" fillId="0" borderId="0" xfId="0" applyFont="1" applyAlignment="1">
      <alignment horizontal="right"/>
    </xf>
    <xf numFmtId="164" fontId="7" fillId="0" borderId="0" xfId="0" applyNumberFormat="1" applyFont="1" applyAlignment="1">
      <alignment horizontal="left"/>
    </xf>
    <xf numFmtId="0" fontId="7" fillId="0" borderId="0" xfId="0" applyFont="1"/>
    <xf numFmtId="164" fontId="2" fillId="0" borderId="0" xfId="0" applyNumberFormat="1" applyFont="1" applyAlignment="1">
      <alignment horizontal="center" wrapText="1"/>
    </xf>
    <xf numFmtId="0" fontId="2" fillId="0" borderId="0" xfId="0" applyFont="1" applyAlignment="1">
      <alignment wrapText="1"/>
    </xf>
    <xf numFmtId="164" fontId="0" fillId="0" borderId="0" xfId="0" applyNumberFormat="1"/>
    <xf numFmtId="164" fontId="7" fillId="0" borderId="1" xfId="0" applyNumberFormat="1" applyFont="1" applyBorder="1" applyAlignment="1">
      <alignment horizontal="left"/>
    </xf>
    <xf numFmtId="0" fontId="6" fillId="0" borderId="0" xfId="0" applyFont="1" applyAlignment="1">
      <alignment wrapText="1"/>
    </xf>
    <xf numFmtId="0" fontId="9" fillId="0" borderId="0" xfId="0" applyFont="1" applyAlignment="1">
      <alignment horizontal="right"/>
    </xf>
    <xf numFmtId="0" fontId="10" fillId="5" borderId="0" xfId="0" applyFont="1" applyFill="1"/>
    <xf numFmtId="0" fontId="0" fillId="5" borderId="0" xfId="0" applyFill="1" applyAlignment="1">
      <alignment horizontal="center"/>
    </xf>
    <xf numFmtId="0" fontId="0" fillId="5" borderId="0" xfId="0" applyFill="1" applyAlignment="1">
      <alignment horizontal="left"/>
    </xf>
    <xf numFmtId="0" fontId="6"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164" fontId="0" fillId="0" borderId="0" xfId="0" applyNumberForma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5" fillId="0" borderId="0" xfId="0" applyFont="1"/>
    <xf numFmtId="164" fontId="5"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wrapText="1"/>
    </xf>
    <xf numFmtId="164" fontId="0" fillId="0" borderId="0" xfId="0" applyNumberFormat="1" applyAlignment="1">
      <alignment horizontal="center"/>
    </xf>
    <xf numFmtId="164" fontId="0" fillId="0" borderId="1" xfId="0" applyNumberFormat="1" applyBorder="1" applyAlignment="1">
      <alignment horizontal="left"/>
    </xf>
    <xf numFmtId="0" fontId="7" fillId="0" borderId="0" xfId="0" applyFont="1" applyAlignment="1">
      <alignment horizontal="right" wrapText="1"/>
    </xf>
    <xf numFmtId="1" fontId="0" fillId="0" borderId="0" xfId="0" applyNumberFormat="1" applyAlignment="1">
      <alignment horizontal="left"/>
    </xf>
    <xf numFmtId="0" fontId="6" fillId="2" borderId="0" xfId="0" applyFont="1" applyFill="1" applyAlignment="1">
      <alignment horizontal="left" vertical="center"/>
    </xf>
    <xf numFmtId="0" fontId="4" fillId="3" borderId="2" xfId="0" applyFont="1" applyFill="1" applyBorder="1" applyAlignment="1">
      <alignment wrapText="1"/>
    </xf>
    <xf numFmtId="164" fontId="4" fillId="3" borderId="2" xfId="0" applyNumberFormat="1" applyFont="1" applyFill="1" applyBorder="1" applyAlignment="1">
      <alignment horizontal="left"/>
    </xf>
    <xf numFmtId="0" fontId="4" fillId="3" borderId="2" xfId="0" applyFont="1" applyFill="1" applyBorder="1"/>
    <xf numFmtId="0" fontId="11" fillId="5" borderId="3" xfId="0" applyFont="1" applyFill="1" applyBorder="1" applyAlignment="1">
      <alignment horizontal="left" vertical="center"/>
    </xf>
    <xf numFmtId="0" fontId="4" fillId="5" borderId="4" xfId="0" applyFont="1" applyFill="1" applyBorder="1" applyAlignment="1">
      <alignment wrapText="1"/>
    </xf>
    <xf numFmtId="164" fontId="4" fillId="5" borderId="4" xfId="0" applyNumberFormat="1" applyFont="1" applyFill="1" applyBorder="1" applyAlignment="1">
      <alignment horizontal="left"/>
    </xf>
    <xf numFmtId="0" fontId="4" fillId="5" borderId="4" xfId="0" applyFont="1" applyFill="1" applyBorder="1"/>
    <xf numFmtId="164" fontId="7" fillId="0" borderId="5" xfId="0" applyNumberFormat="1" applyFont="1" applyBorder="1" applyAlignment="1">
      <alignment horizontal="left"/>
    </xf>
    <xf numFmtId="0" fontId="7" fillId="5" borderId="6" xfId="0" applyFont="1" applyFill="1" applyBorder="1"/>
    <xf numFmtId="0" fontId="0" fillId="5" borderId="7" xfId="0" applyFill="1" applyBorder="1" applyAlignment="1">
      <alignment wrapText="1"/>
    </xf>
    <xf numFmtId="164" fontId="0" fillId="5" borderId="7" xfId="0" applyNumberFormat="1" applyFill="1" applyBorder="1" applyAlignment="1">
      <alignment horizontal="left"/>
    </xf>
    <xf numFmtId="0" fontId="0" fillId="5" borderId="7" xfId="0" applyFill="1" applyBorder="1"/>
    <xf numFmtId="0" fontId="12" fillId="5" borderId="4" xfId="0" applyFont="1" applyFill="1" applyBorder="1" applyAlignment="1">
      <alignment horizontal="left" vertical="center"/>
    </xf>
    <xf numFmtId="0" fontId="8" fillId="3" borderId="8" xfId="0" applyFont="1" applyFill="1" applyBorder="1" applyAlignment="1">
      <alignment horizontal="left" vertical="center"/>
    </xf>
    <xf numFmtId="0" fontId="8" fillId="3" borderId="2" xfId="0" applyFont="1" applyFill="1" applyBorder="1" applyAlignment="1">
      <alignment horizontal="left" vertical="center"/>
    </xf>
    <xf numFmtId="0" fontId="3" fillId="3" borderId="2" xfId="0" applyFont="1" applyFill="1" applyBorder="1" applyAlignment="1">
      <alignment horizontal="left" vertical="center"/>
    </xf>
    <xf numFmtId="164" fontId="5" fillId="3" borderId="2" xfId="0" applyNumberFormat="1" applyFont="1" applyFill="1" applyBorder="1" applyAlignment="1">
      <alignment horizontal="left"/>
    </xf>
    <xf numFmtId="0" fontId="5" fillId="3" borderId="2" xfId="0" applyFont="1" applyFill="1" applyBorder="1"/>
    <xf numFmtId="0" fontId="7" fillId="5" borderId="3" xfId="0" applyFont="1" applyFill="1" applyBorder="1" applyAlignment="1">
      <alignment horizontal="left" vertical="center"/>
    </xf>
    <xf numFmtId="0" fontId="6" fillId="5" borderId="4" xfId="0" applyFont="1" applyFill="1" applyBorder="1" applyAlignment="1">
      <alignment horizontal="left" vertical="center"/>
    </xf>
    <xf numFmtId="0" fontId="3" fillId="5" borderId="4" xfId="0" applyFont="1" applyFill="1" applyBorder="1" applyAlignment="1">
      <alignment horizontal="left" vertical="center"/>
    </xf>
    <xf numFmtId="164" fontId="5" fillId="5" borderId="4" xfId="0" applyNumberFormat="1" applyFont="1" applyFill="1" applyBorder="1" applyAlignment="1">
      <alignment horizontal="left"/>
    </xf>
    <xf numFmtId="0" fontId="5" fillId="5" borderId="4" xfId="0" applyFont="1" applyFill="1" applyBorder="1"/>
    <xf numFmtId="0" fontId="8" fillId="3" borderId="2" xfId="0" applyFont="1" applyFill="1" applyBorder="1" applyAlignment="1">
      <alignment horizontal="left" vertical="center" wrapText="1"/>
    </xf>
    <xf numFmtId="0" fontId="0" fillId="3" borderId="2" xfId="0" applyFill="1" applyBorder="1"/>
    <xf numFmtId="0" fontId="0" fillId="5" borderId="4" xfId="0" applyFill="1" applyBorder="1"/>
    <xf numFmtId="164" fontId="14" fillId="3" borderId="2" xfId="0" applyNumberFormat="1" applyFont="1" applyFill="1" applyBorder="1" applyAlignment="1">
      <alignment horizontal="left" vertical="center"/>
    </xf>
    <xf numFmtId="0" fontId="14" fillId="3" borderId="2" xfId="0" applyFont="1" applyFill="1" applyBorder="1" applyAlignment="1">
      <alignment vertical="center"/>
    </xf>
    <xf numFmtId="0" fontId="7" fillId="5" borderId="3" xfId="0" applyFont="1" applyFill="1" applyBorder="1" applyAlignment="1">
      <alignment horizontal="left"/>
    </xf>
    <xf numFmtId="0" fontId="7" fillId="5" borderId="4" xfId="0" applyFont="1" applyFill="1" applyBorder="1" applyAlignment="1">
      <alignment horizontal="left"/>
    </xf>
    <xf numFmtId="164" fontId="13" fillId="5" borderId="4" xfId="0" applyNumberFormat="1" applyFont="1" applyFill="1" applyBorder="1" applyAlignment="1">
      <alignment horizontal="left"/>
    </xf>
    <xf numFmtId="0" fontId="13" fillId="5" borderId="4" xfId="0" applyFont="1" applyFill="1" applyBorder="1"/>
    <xf numFmtId="0" fontId="0" fillId="0" borderId="0" xfId="0" applyAlignment="1">
      <alignment horizontal="left" wrapText="1"/>
    </xf>
    <xf numFmtId="0" fontId="0" fillId="2" borderId="0" xfId="0" applyFill="1" applyAlignment="1">
      <alignment horizontal="center"/>
    </xf>
    <xf numFmtId="164" fontId="16" fillId="0" borderId="0" xfId="0" applyNumberFormat="1" applyFont="1" applyAlignment="1">
      <alignment horizontal="lef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164" fontId="2" fillId="0" borderId="0" xfId="0" applyNumberFormat="1" applyFont="1" applyAlignment="1">
      <alignment horizontal="left" vertical="center"/>
    </xf>
    <xf numFmtId="0" fontId="19" fillId="0" borderId="0" xfId="0" applyFont="1" applyAlignment="1">
      <alignment wrapText="1"/>
    </xf>
    <xf numFmtId="164" fontId="1" fillId="0" borderId="0" xfId="0" applyNumberFormat="1" applyFont="1" applyAlignment="1">
      <alignment horizontal="left"/>
    </xf>
    <xf numFmtId="0" fontId="1" fillId="5" borderId="7" xfId="0" applyFont="1" applyFill="1" applyBorder="1"/>
    <xf numFmtId="0" fontId="1" fillId="5" borderId="7" xfId="0" applyFont="1" applyFill="1" applyBorder="1" applyAlignment="1">
      <alignment horizontal="center"/>
    </xf>
    <xf numFmtId="8" fontId="1" fillId="5" borderId="7" xfId="0" applyNumberFormat="1" applyFont="1" applyFill="1" applyBorder="1" applyAlignment="1">
      <alignment horizontal="left"/>
    </xf>
    <xf numFmtId="0" fontId="1" fillId="5" borderId="7" xfId="0" applyFont="1" applyFill="1" applyBorder="1" applyAlignment="1">
      <alignment wrapText="1"/>
    </xf>
    <xf numFmtId="164" fontId="1" fillId="4" borderId="0" xfId="0" applyNumberFormat="1" applyFont="1" applyFill="1" applyAlignment="1">
      <alignment horizontal="left"/>
    </xf>
    <xf numFmtId="0" fontId="12" fillId="3" borderId="8" xfId="0" applyFont="1" applyFill="1" applyBorder="1" applyAlignment="1">
      <alignment horizontal="left" vertical="center"/>
    </xf>
    <xf numFmtId="0" fontId="12" fillId="3" borderId="2" xfId="0" applyFont="1" applyFill="1" applyBorder="1" applyAlignment="1">
      <alignment horizontal="left" vertical="center"/>
    </xf>
    <xf numFmtId="0" fontId="12" fillId="3" borderId="9" xfId="0" applyFont="1" applyFill="1" applyBorder="1" applyAlignment="1">
      <alignment horizontal="left" vertical="center"/>
    </xf>
    <xf numFmtId="0" fontId="12" fillId="3" borderId="0" xfId="0" applyFont="1" applyFill="1" applyAlignment="1">
      <alignment horizontal="left" vertical="center"/>
    </xf>
    <xf numFmtId="0" fontId="2"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wrapText="1"/>
    </xf>
    <xf numFmtId="0" fontId="6" fillId="0" borderId="0" xfId="0" applyFont="1" applyAlignment="1">
      <alignment vertical="center" wrapText="1"/>
    </xf>
    <xf numFmtId="0" fontId="0" fillId="0" borderId="0" xfId="0" applyAlignment="1">
      <alignment vertical="center" wrapText="1"/>
    </xf>
    <xf numFmtId="0" fontId="11" fillId="5" borderId="3" xfId="0" applyFont="1" applyFill="1" applyBorder="1" applyAlignment="1">
      <alignment horizontal="left" vertical="center"/>
    </xf>
    <xf numFmtId="0" fontId="11" fillId="5" borderId="4" xfId="0" applyFont="1" applyFill="1" applyBorder="1" applyAlignment="1">
      <alignment horizontal="left" vertical="center"/>
    </xf>
    <xf numFmtId="0" fontId="8" fillId="3" borderId="9" xfId="0" applyFont="1" applyFill="1" applyBorder="1" applyAlignment="1">
      <alignment horizontal="left" vertical="center"/>
    </xf>
    <xf numFmtId="0" fontId="8" fillId="3" borderId="0" xfId="0" applyFont="1" applyFill="1" applyAlignment="1">
      <alignment horizontal="left" vertical="center"/>
    </xf>
    <xf numFmtId="0" fontId="8" fillId="3" borderId="8" xfId="0" applyFont="1" applyFill="1" applyBorder="1" applyAlignment="1">
      <alignment horizontal="left" vertical="center"/>
    </xf>
    <xf numFmtId="0" fontId="8" fillId="3" borderId="2" xfId="0" applyFont="1" applyFill="1" applyBorder="1" applyAlignment="1">
      <alignment horizontal="left"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8" fillId="3" borderId="8"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0" xfId="0" applyFont="1" applyFill="1" applyAlignment="1">
      <alignment horizontal="left" vertical="center" wrapText="1"/>
    </xf>
    <xf numFmtId="6" fontId="0" fillId="0" borderId="0" xfId="0" applyNumberFormat="1" applyAlignment="1">
      <alignment horizontal="left"/>
    </xf>
    <xf numFmtId="164" fontId="16" fillId="0" borderId="0" xfId="0" applyNumberFormat="1" applyFont="1" applyFill="1"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8"/>
  <sheetViews>
    <sheetView tabSelected="1" topLeftCell="A81" zoomScaleNormal="100" workbookViewId="0">
      <selection activeCell="J7" sqref="J7"/>
    </sheetView>
  </sheetViews>
  <sheetFormatPr defaultColWidth="11.3984375" defaultRowHeight="12.75" x14ac:dyDescent="0.35"/>
  <cols>
    <col min="1" max="1" width="3.1328125" customWidth="1"/>
    <col min="2" max="2" width="42.53125" customWidth="1"/>
    <col min="3" max="3" width="3.86328125" style="3" bestFit="1" customWidth="1"/>
    <col min="4" max="4" width="11.1328125" style="9" bestFit="1" customWidth="1"/>
    <col min="5" max="5" width="1.86328125" style="3" bestFit="1" customWidth="1"/>
    <col min="6" max="6" width="61.3984375" style="1" customWidth="1"/>
    <col min="7" max="7" width="2.1328125" style="1" bestFit="1" customWidth="1"/>
    <col min="8" max="8" width="16.265625" style="17" bestFit="1" customWidth="1"/>
    <col min="9" max="9" width="2.1328125" customWidth="1"/>
    <col min="10" max="10" width="26.73046875" bestFit="1" customWidth="1"/>
    <col min="11" max="11" width="2.3984375" customWidth="1"/>
  </cols>
  <sheetData>
    <row r="1" spans="1:10" ht="20.65" x14ac:dyDescent="0.6">
      <c r="A1" s="32" t="s">
        <v>0</v>
      </c>
      <c r="B1" s="33"/>
      <c r="C1" s="34"/>
      <c r="D1" s="33"/>
      <c r="E1" s="1"/>
      <c r="G1" s="17"/>
      <c r="H1"/>
    </row>
    <row r="2" spans="1:10" ht="21" customHeight="1" x14ac:dyDescent="0.35">
      <c r="A2" s="35" t="s">
        <v>1</v>
      </c>
      <c r="B2" s="36"/>
      <c r="C2" s="37"/>
      <c r="D2" s="36"/>
      <c r="E2" s="38"/>
      <c r="F2" s="38"/>
      <c r="G2" s="40"/>
      <c r="H2" s="39"/>
      <c r="I2" s="39"/>
    </row>
    <row r="3" spans="1:10" ht="21" customHeight="1" x14ac:dyDescent="0.35">
      <c r="A3" s="35" t="s">
        <v>2</v>
      </c>
      <c r="B3" s="36"/>
      <c r="C3" s="37"/>
      <c r="D3" s="36"/>
      <c r="E3" s="38"/>
      <c r="F3" s="38"/>
      <c r="G3" s="40"/>
      <c r="H3" s="39"/>
      <c r="I3" s="39"/>
    </row>
    <row r="4" spans="1:10" ht="20.25" customHeight="1" x14ac:dyDescent="0.35">
      <c r="A4" s="35" t="s">
        <v>3</v>
      </c>
      <c r="B4" s="36"/>
      <c r="C4" s="37"/>
      <c r="D4" s="36"/>
      <c r="E4" s="38"/>
      <c r="F4" s="38"/>
      <c r="G4" s="40"/>
      <c r="H4" s="39"/>
      <c r="I4" s="39"/>
    </row>
    <row r="5" spans="1:10" ht="18" customHeight="1" x14ac:dyDescent="0.35">
      <c r="A5" s="106" t="s">
        <v>4</v>
      </c>
      <c r="B5" s="107"/>
      <c r="C5" s="107"/>
      <c r="D5" s="107"/>
      <c r="E5" s="107"/>
      <c r="F5" s="107"/>
      <c r="G5" s="107"/>
      <c r="H5" s="107"/>
      <c r="I5" s="107"/>
    </row>
    <row r="6" spans="1:10" x14ac:dyDescent="0.35">
      <c r="A6" s="107"/>
      <c r="B6" s="107"/>
      <c r="C6" s="107"/>
      <c r="D6" s="107"/>
      <c r="E6" s="107"/>
      <c r="F6" s="107"/>
      <c r="G6" s="107"/>
      <c r="H6" s="107"/>
      <c r="I6" s="107"/>
    </row>
    <row r="7" spans="1:10" ht="31.5" customHeight="1" x14ac:dyDescent="0.35">
      <c r="A7" s="104" t="s">
        <v>5</v>
      </c>
      <c r="B7" s="104"/>
      <c r="C7" s="104"/>
      <c r="D7" s="104"/>
      <c r="E7" s="104"/>
      <c r="F7" s="104"/>
      <c r="G7" s="104"/>
      <c r="H7" s="104"/>
      <c r="I7" s="104"/>
    </row>
    <row r="8" spans="1:10" ht="21" customHeight="1" x14ac:dyDescent="0.35">
      <c r="A8" s="35"/>
      <c r="B8" s="36"/>
      <c r="C8" s="37"/>
      <c r="D8" s="36"/>
      <c r="E8" s="38"/>
      <c r="F8" s="38"/>
      <c r="G8" s="40"/>
      <c r="H8" s="39"/>
      <c r="I8" s="39"/>
    </row>
    <row r="9" spans="1:10" s="55" customFormat="1" ht="11.25" customHeight="1" x14ac:dyDescent="0.35">
      <c r="A9" s="99" t="s">
        <v>6</v>
      </c>
      <c r="B9" s="100"/>
      <c r="C9" s="100"/>
      <c r="D9" s="100"/>
      <c r="E9" s="100"/>
      <c r="F9" s="100"/>
      <c r="G9" s="100"/>
      <c r="H9" s="100"/>
      <c r="I9" s="100"/>
      <c r="J9" s="100"/>
    </row>
    <row r="10" spans="1:10" s="11" customFormat="1" ht="11.25" customHeight="1" x14ac:dyDescent="0.35">
      <c r="A10" s="101"/>
      <c r="B10" s="102"/>
      <c r="C10" s="102"/>
      <c r="D10" s="102"/>
      <c r="E10" s="102"/>
      <c r="F10" s="102"/>
      <c r="G10" s="102"/>
      <c r="H10" s="102"/>
      <c r="I10" s="102"/>
      <c r="J10" s="102"/>
    </row>
    <row r="11" spans="1:10" s="11" customFormat="1" ht="12" customHeight="1" x14ac:dyDescent="0.35">
      <c r="A11" s="101"/>
      <c r="B11" s="102"/>
      <c r="C11" s="102"/>
      <c r="D11" s="102"/>
      <c r="E11" s="102"/>
      <c r="F11" s="102"/>
      <c r="G11" s="102"/>
      <c r="H11" s="102"/>
      <c r="I11" s="102"/>
      <c r="J11" s="102"/>
    </row>
    <row r="12" spans="1:10" s="59" customFormat="1" ht="12" customHeight="1" x14ac:dyDescent="0.35">
      <c r="A12" s="108" t="s">
        <v>7</v>
      </c>
      <c r="B12" s="109"/>
      <c r="C12" s="109"/>
      <c r="D12" s="109"/>
      <c r="E12" s="109"/>
      <c r="F12" s="109"/>
      <c r="G12" s="57"/>
      <c r="H12" s="58"/>
    </row>
    <row r="13" spans="1:10" ht="26.25" x14ac:dyDescent="0.4">
      <c r="A13" s="2" t="s">
        <v>8</v>
      </c>
      <c r="D13" s="8" t="s">
        <v>9</v>
      </c>
      <c r="E13" s="3" t="s">
        <v>10</v>
      </c>
      <c r="F13" s="5" t="s">
        <v>11</v>
      </c>
      <c r="G13" s="5"/>
      <c r="H13" s="22" t="s">
        <v>12</v>
      </c>
    </row>
    <row r="14" spans="1:10" ht="13.15" x14ac:dyDescent="0.4">
      <c r="A14" s="2" t="s">
        <v>13</v>
      </c>
      <c r="D14" s="8"/>
      <c r="F14" s="5"/>
      <c r="G14" s="5"/>
    </row>
    <row r="15" spans="1:10" x14ac:dyDescent="0.35">
      <c r="A15" s="51" t="s">
        <v>14</v>
      </c>
      <c r="B15" t="s">
        <v>87</v>
      </c>
      <c r="C15" s="3" t="s">
        <v>15</v>
      </c>
      <c r="D15" s="15">
        <v>890</v>
      </c>
      <c r="E15" s="3" t="s">
        <v>10</v>
      </c>
      <c r="F15" s="7" t="s">
        <v>88</v>
      </c>
      <c r="G15" s="1" t="s">
        <v>15</v>
      </c>
      <c r="H15" s="17" t="str">
        <f>IF(COUNT(F15)&gt;0,D15*F15,"")</f>
        <v/>
      </c>
    </row>
    <row r="16" spans="1:10" x14ac:dyDescent="0.35">
      <c r="A16" s="51" t="s">
        <v>16</v>
      </c>
      <c r="B16" t="s">
        <v>89</v>
      </c>
      <c r="C16" s="3" t="s">
        <v>15</v>
      </c>
      <c r="D16" s="15">
        <v>7875</v>
      </c>
      <c r="E16" s="3" t="s">
        <v>10</v>
      </c>
      <c r="F16" s="7"/>
      <c r="G16" s="1" t="s">
        <v>15</v>
      </c>
      <c r="H16" s="17" t="str">
        <f>IF(COUNT(F16)&gt;0,D16*F16,"")</f>
        <v/>
      </c>
    </row>
    <row r="17" spans="1:8" x14ac:dyDescent="0.35">
      <c r="A17" s="51" t="s">
        <v>17</v>
      </c>
      <c r="B17" t="s">
        <v>90</v>
      </c>
      <c r="C17" s="3" t="s">
        <v>15</v>
      </c>
      <c r="D17" s="15">
        <v>6300</v>
      </c>
      <c r="E17" s="3" t="s">
        <v>10</v>
      </c>
      <c r="F17" s="6"/>
      <c r="G17" s="1" t="s">
        <v>15</v>
      </c>
      <c r="H17" s="17" t="str">
        <f>IF(COUNT(F17)&gt;0,D17*F17,"")</f>
        <v/>
      </c>
    </row>
    <row r="18" spans="1:8" ht="23.25" x14ac:dyDescent="0.35">
      <c r="A18" s="51"/>
      <c r="B18" s="92" t="s">
        <v>91</v>
      </c>
      <c r="C18" s="86"/>
      <c r="D18" s="15"/>
      <c r="F18"/>
      <c r="G18" s="1" t="s">
        <v>15</v>
      </c>
      <c r="H18" s="17" t="str">
        <f>IF(COUNT(C18)&gt;0,1300,"")</f>
        <v/>
      </c>
    </row>
    <row r="19" spans="1:8" ht="13.15" x14ac:dyDescent="0.4">
      <c r="A19" s="2" t="s">
        <v>18</v>
      </c>
      <c r="F19" s="31" t="str">
        <f>IF(COUNT(F15:F17)=0,"Please fill in one of the three yellow cells above",IF(COUNT(F15:F17)&gt;1,"Please choose only one of the three options above",""))</f>
        <v>Please fill in one of the three yellow cells above</v>
      </c>
    </row>
    <row r="20" spans="1:8" ht="18.75" x14ac:dyDescent="0.45">
      <c r="A20" s="9" t="s">
        <v>19</v>
      </c>
      <c r="B20" t="s">
        <v>92</v>
      </c>
      <c r="C20" s="3" t="s">
        <v>15</v>
      </c>
      <c r="D20" s="16" t="s">
        <v>20</v>
      </c>
      <c r="E20" s="3" t="s">
        <v>10</v>
      </c>
      <c r="F20" s="7" t="s">
        <v>93</v>
      </c>
      <c r="G20" s="1" t="s">
        <v>15</v>
      </c>
      <c r="H20" s="17" t="str">
        <f>IF(COUNT(F20)&gt;0,D20*F20,"")</f>
        <v/>
      </c>
    </row>
    <row r="21" spans="1:8" x14ac:dyDescent="0.35">
      <c r="D21" s="15"/>
      <c r="F21" s="31"/>
    </row>
    <row r="22" spans="1:8" s="64" customFormat="1" ht="13.9" x14ac:dyDescent="0.4">
      <c r="A22" s="61" t="s">
        <v>21</v>
      </c>
      <c r="B22" s="94"/>
      <c r="C22" s="95"/>
      <c r="D22" s="96"/>
      <c r="E22" s="95"/>
      <c r="F22" s="97"/>
      <c r="G22" s="62"/>
      <c r="H22" s="63"/>
    </row>
    <row r="23" spans="1:8" ht="13.15" x14ac:dyDescent="0.4">
      <c r="A23" s="2" t="s">
        <v>22</v>
      </c>
    </row>
    <row r="24" spans="1:8" x14ac:dyDescent="0.35">
      <c r="B24" t="s">
        <v>23</v>
      </c>
      <c r="D24" s="15">
        <v>2000</v>
      </c>
      <c r="E24" s="3" t="s">
        <v>10</v>
      </c>
      <c r="F24" t="s">
        <v>24</v>
      </c>
      <c r="G24" s="1" t="s">
        <v>15</v>
      </c>
      <c r="H24" s="17">
        <v>2000</v>
      </c>
    </row>
    <row r="25" spans="1:8" x14ac:dyDescent="0.35">
      <c r="B25" t="s">
        <v>25</v>
      </c>
      <c r="D25" s="15">
        <v>225</v>
      </c>
      <c r="E25" s="3" t="s">
        <v>10</v>
      </c>
      <c r="F25" s="7" t="s">
        <v>26</v>
      </c>
      <c r="G25" s="1" t="s">
        <v>15</v>
      </c>
      <c r="H25" s="17" t="str">
        <f>IF(COUNT(F25)&gt;0,D25*F25,"")</f>
        <v/>
      </c>
    </row>
    <row r="26" spans="1:8" ht="13.9" x14ac:dyDescent="0.4">
      <c r="C26" s="14"/>
      <c r="D26" s="15"/>
      <c r="F26" s="23" t="s">
        <v>27</v>
      </c>
      <c r="H26" s="29">
        <f>SUM(H15:H25)</f>
        <v>2000</v>
      </c>
    </row>
    <row r="27" spans="1:8" ht="13.9" x14ac:dyDescent="0.4">
      <c r="B27" s="23"/>
      <c r="C27" s="14"/>
      <c r="D27" s="15"/>
      <c r="H27" s="24"/>
    </row>
    <row r="28" spans="1:8" s="55" customFormat="1" x14ac:dyDescent="0.35">
      <c r="A28" s="99" t="s">
        <v>28</v>
      </c>
      <c r="B28" s="100"/>
      <c r="C28" s="100"/>
      <c r="D28" s="100"/>
      <c r="E28" s="100"/>
      <c r="F28" s="53"/>
      <c r="G28" s="53"/>
      <c r="H28" s="54"/>
    </row>
    <row r="29" spans="1:8" s="11" customFormat="1" x14ac:dyDescent="0.35">
      <c r="A29" s="101"/>
      <c r="B29" s="102"/>
      <c r="C29" s="102"/>
      <c r="D29" s="102"/>
      <c r="E29" s="102"/>
      <c r="F29" s="10"/>
      <c r="G29" s="10"/>
      <c r="H29" s="20"/>
    </row>
    <row r="30" spans="1:8" s="11" customFormat="1" ht="15.75" customHeight="1" x14ac:dyDescent="0.35">
      <c r="A30" s="101"/>
      <c r="B30" s="102"/>
      <c r="C30" s="102"/>
      <c r="D30" s="102"/>
      <c r="E30" s="102"/>
      <c r="F30" s="10"/>
      <c r="G30" s="10"/>
      <c r="H30" s="20"/>
    </row>
    <row r="31" spans="1:8" s="59" customFormat="1" ht="15.75" customHeight="1" x14ac:dyDescent="0.35">
      <c r="A31" s="56" t="s">
        <v>29</v>
      </c>
      <c r="B31" s="65"/>
      <c r="C31" s="65"/>
      <c r="D31" s="65"/>
      <c r="E31" s="65"/>
      <c r="F31" s="57"/>
      <c r="G31" s="57"/>
      <c r="H31" s="58"/>
    </row>
    <row r="32" spans="1:8" ht="18.75" x14ac:dyDescent="0.45">
      <c r="B32" s="2" t="s">
        <v>94</v>
      </c>
      <c r="C32" s="3" t="s">
        <v>15</v>
      </c>
      <c r="D32" s="17">
        <v>265</v>
      </c>
      <c r="E32" s="3" t="s">
        <v>10</v>
      </c>
      <c r="F32" s="1" t="s">
        <v>30</v>
      </c>
      <c r="G32" s="1" t="s">
        <v>15</v>
      </c>
      <c r="H32" s="17">
        <v>530</v>
      </c>
    </row>
    <row r="33" spans="1:8" ht="13.15" x14ac:dyDescent="0.4">
      <c r="B33" s="2" t="s">
        <v>95</v>
      </c>
      <c r="C33" s="3" t="s">
        <v>15</v>
      </c>
      <c r="D33" s="17">
        <v>1050</v>
      </c>
      <c r="E33" s="3" t="s">
        <v>10</v>
      </c>
      <c r="F33" s="1" t="s">
        <v>96</v>
      </c>
      <c r="G33" s="1" t="s">
        <v>15</v>
      </c>
      <c r="H33" s="17">
        <v>1050</v>
      </c>
    </row>
    <row r="34" spans="1:8" x14ac:dyDescent="0.4">
      <c r="B34" s="2" t="s">
        <v>31</v>
      </c>
      <c r="C34" s="3" t="s">
        <v>15</v>
      </c>
      <c r="D34" s="17">
        <v>920</v>
      </c>
      <c r="E34" s="3" t="s">
        <v>10</v>
      </c>
      <c r="F34" s="7" t="str">
        <f>NumLeaders</f>
        <v xml:space="preserve">no. of agency leaders or teachers trained </v>
      </c>
      <c r="G34" s="1" t="s">
        <v>15</v>
      </c>
      <c r="H34" s="17" t="str">
        <f>IF(COUNT(F34)&gt;0,D34*F34,"")</f>
        <v/>
      </c>
    </row>
    <row r="35" spans="1:8" ht="13.15" x14ac:dyDescent="0.4">
      <c r="B35" s="2" t="s">
        <v>32</v>
      </c>
      <c r="C35" s="3" t="s">
        <v>15</v>
      </c>
      <c r="D35" s="93">
        <v>265</v>
      </c>
      <c r="E35" s="3" t="s">
        <v>10</v>
      </c>
      <c r="F35" s="7" t="s">
        <v>33</v>
      </c>
      <c r="G35" s="1" t="s">
        <v>15</v>
      </c>
      <c r="H35" s="17" t="str">
        <f>IF(COUNT(F35)&gt;0,D35*F35,"")</f>
        <v/>
      </c>
    </row>
    <row r="36" spans="1:8" ht="13.9" x14ac:dyDescent="0.4">
      <c r="C36" s="14"/>
      <c r="F36" s="23" t="s">
        <v>27</v>
      </c>
      <c r="H36" s="29">
        <f>SUM(H32:H35)</f>
        <v>1580</v>
      </c>
    </row>
    <row r="37" spans="1:8" ht="13.9" x14ac:dyDescent="0.4">
      <c r="B37" s="23"/>
      <c r="C37" s="14"/>
      <c r="H37" s="24"/>
    </row>
    <row r="38" spans="1:8" s="70" customFormat="1" ht="11.25" customHeight="1" x14ac:dyDescent="0.4">
      <c r="A38" s="112" t="s">
        <v>34</v>
      </c>
      <c r="B38" s="113"/>
      <c r="C38" s="113"/>
      <c r="D38" s="113"/>
      <c r="E38" s="113"/>
      <c r="F38" s="113"/>
      <c r="G38" s="68"/>
      <c r="H38" s="69"/>
    </row>
    <row r="39" spans="1:8" s="13" customFormat="1" ht="11.25" customHeight="1" x14ac:dyDescent="0.4">
      <c r="A39" s="110"/>
      <c r="B39" s="111"/>
      <c r="C39" s="111"/>
      <c r="D39" s="111"/>
      <c r="E39" s="111"/>
      <c r="F39" s="111"/>
      <c r="G39" s="12"/>
      <c r="H39" s="21"/>
    </row>
    <row r="40" spans="1:8" s="13" customFormat="1" ht="11.25" customHeight="1" x14ac:dyDescent="0.4">
      <c r="A40" s="110"/>
      <c r="B40" s="111"/>
      <c r="C40" s="111"/>
      <c r="D40" s="111"/>
      <c r="E40" s="111"/>
      <c r="F40" s="111"/>
      <c r="G40" s="12"/>
      <c r="H40" s="21"/>
    </row>
    <row r="41" spans="1:8" s="75" customFormat="1" ht="15.75" customHeight="1" x14ac:dyDescent="0.4">
      <c r="A41" s="71" t="s">
        <v>35</v>
      </c>
      <c r="B41" s="72"/>
      <c r="C41" s="72"/>
      <c r="D41" s="72"/>
      <c r="E41" s="72"/>
      <c r="F41" s="72"/>
      <c r="G41" s="73"/>
      <c r="H41" s="74"/>
    </row>
    <row r="42" spans="1:8" s="44" customFormat="1" ht="15.75" customHeight="1" x14ac:dyDescent="0.4">
      <c r="A42" s="41"/>
      <c r="B42" s="46" t="s">
        <v>36</v>
      </c>
      <c r="C42" s="52"/>
      <c r="D42" s="42"/>
      <c r="E42" s="42"/>
      <c r="F42" s="42"/>
      <c r="G42" s="43"/>
      <c r="H42" s="45"/>
    </row>
    <row r="43" spans="1:8" s="44" customFormat="1" ht="15.75" customHeight="1" x14ac:dyDescent="0.4">
      <c r="A43" s="41"/>
      <c r="B43" s="46" t="s">
        <v>37</v>
      </c>
      <c r="C43" s="52"/>
      <c r="D43" s="42"/>
      <c r="E43" s="42"/>
      <c r="F43" s="42" t="s">
        <v>38</v>
      </c>
      <c r="G43" s="43"/>
      <c r="H43" s="45"/>
    </row>
    <row r="44" spans="1:8" s="44" customFormat="1" ht="15.75" customHeight="1" x14ac:dyDescent="0.4">
      <c r="A44" s="41"/>
      <c r="B44" s="46" t="s">
        <v>39</v>
      </c>
      <c r="C44" s="52"/>
      <c r="D44" s="42"/>
      <c r="E44" s="42"/>
      <c r="F44" s="42"/>
      <c r="G44" s="43"/>
      <c r="H44" s="45"/>
    </row>
    <row r="45" spans="1:8" ht="13.15" x14ac:dyDescent="0.4">
      <c r="B45" s="2" t="s">
        <v>40</v>
      </c>
      <c r="C45" s="3" t="s">
        <v>15</v>
      </c>
      <c r="D45" s="17">
        <v>15</v>
      </c>
      <c r="E45" s="3" t="s">
        <v>10</v>
      </c>
      <c r="F45" s="85" t="s">
        <v>41</v>
      </c>
      <c r="G45" s="1" t="s">
        <v>15</v>
      </c>
      <c r="H45" s="17" t="str">
        <f>IF(COUNT(C42)&gt;0,3*C42*D45,"")</f>
        <v/>
      </c>
    </row>
    <row r="46" spans="1:8" ht="13.15" x14ac:dyDescent="0.4">
      <c r="B46" s="2" t="s">
        <v>42</v>
      </c>
      <c r="C46" s="3" t="s">
        <v>15</v>
      </c>
      <c r="D46" s="17">
        <v>95</v>
      </c>
      <c r="E46" s="3" t="s">
        <v>10</v>
      </c>
      <c r="F46" s="85" t="s">
        <v>43</v>
      </c>
      <c r="G46" s="1" t="s">
        <v>15</v>
      </c>
      <c r="H46" s="17">
        <f>D46*14</f>
        <v>1330</v>
      </c>
    </row>
    <row r="47" spans="1:8" ht="19.5" x14ac:dyDescent="0.5">
      <c r="B47" s="2" t="s">
        <v>44</v>
      </c>
      <c r="C47" s="3" t="s">
        <v>15</v>
      </c>
      <c r="D47" s="17">
        <v>60</v>
      </c>
      <c r="E47" s="3" t="s">
        <v>10</v>
      </c>
      <c r="F47" s="85" t="s">
        <v>45</v>
      </c>
      <c r="G47" s="1" t="s">
        <v>15</v>
      </c>
      <c r="H47" s="17" t="str">
        <f>IF(COUNT(C43)&gt;0,5*C42*D47,"")</f>
        <v/>
      </c>
    </row>
    <row r="48" spans="1:8" ht="13.15" x14ac:dyDescent="0.4">
      <c r="B48" s="2" t="s">
        <v>46</v>
      </c>
      <c r="C48" s="3" t="s">
        <v>15</v>
      </c>
      <c r="D48" s="17">
        <v>31</v>
      </c>
      <c r="E48" s="3" t="s">
        <v>10</v>
      </c>
      <c r="F48" s="85" t="str">
        <f>IF(COUNT(C43)&gt;1,C43,"")</f>
        <v/>
      </c>
      <c r="G48" s="1" t="s">
        <v>15</v>
      </c>
      <c r="H48" s="17" t="str">
        <f>IF(COUNT(C44)&gt;0,C44*D48,"")</f>
        <v/>
      </c>
    </row>
    <row r="49" spans="1:10" ht="13.15" x14ac:dyDescent="0.4">
      <c r="B49" s="2" t="s">
        <v>47</v>
      </c>
      <c r="C49" s="3" t="s">
        <v>15</v>
      </c>
      <c r="D49" s="17">
        <v>12</v>
      </c>
      <c r="E49" s="3" t="s">
        <v>10</v>
      </c>
      <c r="F49" s="85" t="str">
        <f>IF(COUNT(C44)&gt;1,C44,"")</f>
        <v/>
      </c>
      <c r="G49" s="1" t="s">
        <v>15</v>
      </c>
      <c r="H49" s="17" t="str">
        <f>IF(COUNT(C44)&gt;0,D49*C44,"")</f>
        <v/>
      </c>
    </row>
    <row r="50" spans="1:10" ht="13.15" x14ac:dyDescent="0.4">
      <c r="B50" s="2" t="s">
        <v>48</v>
      </c>
      <c r="C50" s="3" t="s">
        <v>15</v>
      </c>
      <c r="D50" s="18" t="s">
        <v>20</v>
      </c>
      <c r="F50" s="85" t="s">
        <v>38</v>
      </c>
      <c r="G50" s="1" t="s">
        <v>15</v>
      </c>
      <c r="H50" s="17" t="str">
        <f>IF(COUNT(D50)&gt;0,D50*1,"")</f>
        <v/>
      </c>
    </row>
    <row r="51" spans="1:10" ht="15" x14ac:dyDescent="0.4">
      <c r="C51" s="14"/>
      <c r="F51" s="23" t="s">
        <v>49</v>
      </c>
      <c r="G51" s="30"/>
      <c r="H51" s="26">
        <f>SUM(H45:H50)</f>
        <v>1330</v>
      </c>
      <c r="I51" s="25"/>
      <c r="J51" s="25"/>
    </row>
    <row r="52" spans="1:10" ht="13.9" x14ac:dyDescent="0.4">
      <c r="B52" s="23"/>
      <c r="F52" s="50" t="s">
        <v>50</v>
      </c>
      <c r="H52" s="28" t="str">
        <f>IF(COUNT(C43)&gt;0,H51*C43,"")</f>
        <v/>
      </c>
      <c r="I52" s="25"/>
      <c r="J52" s="25"/>
    </row>
    <row r="53" spans="1:10" s="77" customFormat="1" ht="15" customHeight="1" x14ac:dyDescent="0.35">
      <c r="A53" s="116" t="s">
        <v>51</v>
      </c>
      <c r="B53" s="117"/>
      <c r="C53" s="117"/>
      <c r="D53" s="117"/>
      <c r="E53" s="117"/>
      <c r="F53" s="117"/>
      <c r="G53" s="117"/>
      <c r="H53" s="117"/>
      <c r="I53" s="117"/>
      <c r="J53" s="117"/>
    </row>
    <row r="54" spans="1:10" s="19" customFormat="1" ht="15" customHeight="1" x14ac:dyDescent="0.35">
      <c r="A54" s="118"/>
      <c r="B54" s="119"/>
      <c r="C54" s="119"/>
      <c r="D54" s="119"/>
      <c r="E54" s="119"/>
      <c r="F54" s="119"/>
      <c r="G54" s="119"/>
      <c r="H54" s="119"/>
      <c r="I54" s="119"/>
      <c r="J54" s="119"/>
    </row>
    <row r="55" spans="1:10" s="19" customFormat="1" ht="15.75" customHeight="1" x14ac:dyDescent="0.35">
      <c r="A55" s="118"/>
      <c r="B55" s="119"/>
      <c r="C55" s="119"/>
      <c r="D55" s="119"/>
      <c r="E55" s="119"/>
      <c r="F55" s="119"/>
      <c r="G55" s="119"/>
      <c r="H55" s="119"/>
      <c r="I55" s="119"/>
      <c r="J55" s="119"/>
    </row>
    <row r="56" spans="1:10" s="78" customFormat="1" ht="15.75" customHeight="1" x14ac:dyDescent="0.35">
      <c r="A56" s="114" t="s">
        <v>52</v>
      </c>
      <c r="B56" s="115"/>
      <c r="C56" s="115"/>
      <c r="D56" s="115"/>
      <c r="E56" s="115"/>
      <c r="F56" s="115"/>
      <c r="G56" s="115"/>
      <c r="H56" s="115"/>
      <c r="I56" s="115"/>
      <c r="J56" s="115"/>
    </row>
    <row r="57" spans="1:10" s="44" customFormat="1" ht="15.75" customHeight="1" x14ac:dyDescent="0.4">
      <c r="A57" s="41"/>
      <c r="B57" s="46" t="s">
        <v>97</v>
      </c>
      <c r="C57" s="52"/>
      <c r="D57" s="42"/>
      <c r="E57" s="42"/>
      <c r="F57" s="42"/>
      <c r="G57" s="43"/>
      <c r="H57" s="45"/>
    </row>
    <row r="58" spans="1:10" s="44" customFormat="1" ht="15.75" customHeight="1" x14ac:dyDescent="0.4">
      <c r="A58" s="41"/>
      <c r="B58" s="46" t="s">
        <v>53</v>
      </c>
      <c r="C58" s="52"/>
      <c r="D58" s="42"/>
      <c r="E58" s="42"/>
      <c r="F58" s="42"/>
      <c r="G58" s="43"/>
      <c r="H58" s="45"/>
    </row>
    <row r="59" spans="1:10" s="44" customFormat="1" ht="15.75" customHeight="1" x14ac:dyDescent="0.4">
      <c r="A59" s="41"/>
      <c r="B59" s="46" t="s">
        <v>98</v>
      </c>
      <c r="C59" s="52"/>
      <c r="D59" s="42"/>
      <c r="E59" s="42"/>
      <c r="F59" s="42"/>
      <c r="G59" s="43"/>
      <c r="H59" s="45"/>
    </row>
    <row r="60" spans="1:10" ht="13.15" x14ac:dyDescent="0.4">
      <c r="B60" s="2" t="s">
        <v>54</v>
      </c>
      <c r="C60" s="3" t="s">
        <v>15</v>
      </c>
      <c r="D60" s="17">
        <v>25</v>
      </c>
      <c r="E60" s="3" t="s">
        <v>10</v>
      </c>
      <c r="F60" s="1" t="s">
        <v>55</v>
      </c>
      <c r="G60" s="1" t="s">
        <v>15</v>
      </c>
      <c r="H60" s="17">
        <v>400</v>
      </c>
    </row>
    <row r="61" spans="1:10" ht="19.5" x14ac:dyDescent="0.5">
      <c r="B61" s="2" t="s">
        <v>44</v>
      </c>
      <c r="C61" s="3" t="s">
        <v>15</v>
      </c>
      <c r="D61" s="17">
        <v>60</v>
      </c>
      <c r="E61" s="3" t="s">
        <v>10</v>
      </c>
      <c r="F61" s="1" t="s">
        <v>56</v>
      </c>
      <c r="G61" s="1" t="s">
        <v>15</v>
      </c>
      <c r="H61" s="17" t="str">
        <f>IF(COUNT(C57)&gt;0,4*D61*C57,"")</f>
        <v/>
      </c>
    </row>
    <row r="62" spans="1:10" ht="18.75" x14ac:dyDescent="0.45">
      <c r="B62" s="2" t="s">
        <v>57</v>
      </c>
      <c r="C62" s="4" t="s">
        <v>15</v>
      </c>
      <c r="D62" s="17">
        <v>31</v>
      </c>
      <c r="E62" s="3" t="s">
        <v>10</v>
      </c>
      <c r="F62" s="7" t="s">
        <v>58</v>
      </c>
      <c r="G62" s="1" t="s">
        <v>15</v>
      </c>
      <c r="H62" s="17" t="str">
        <f>IF(COUNT(F62)&gt;0,F62*D62,"")</f>
        <v/>
      </c>
    </row>
    <row r="63" spans="1:10" ht="13.15" x14ac:dyDescent="0.4">
      <c r="B63" s="2" t="s">
        <v>59</v>
      </c>
      <c r="C63" s="3" t="s">
        <v>15</v>
      </c>
      <c r="D63" s="17">
        <v>12</v>
      </c>
      <c r="E63" s="3" t="s">
        <v>10</v>
      </c>
      <c r="F63" s="1" t="str">
        <f>IF(COUNT(C59)&gt;1,C59,"")</f>
        <v/>
      </c>
      <c r="G63" s="1" t="s">
        <v>15</v>
      </c>
      <c r="H63" s="17" t="str">
        <f>IF(COUNT(C59)&gt;0,C59*D63,"")</f>
        <v/>
      </c>
    </row>
    <row r="64" spans="1:10" ht="13.15" x14ac:dyDescent="0.4">
      <c r="B64" s="2" t="s">
        <v>60</v>
      </c>
      <c r="C64" s="3" t="s">
        <v>15</v>
      </c>
      <c r="D64" s="17">
        <v>70</v>
      </c>
      <c r="E64" s="3" t="s">
        <v>10</v>
      </c>
      <c r="F64" s="1" t="s">
        <v>61</v>
      </c>
      <c r="G64" s="1" t="s">
        <v>15</v>
      </c>
      <c r="H64" s="17">
        <v>70</v>
      </c>
    </row>
    <row r="65" spans="1:10" ht="13.15" x14ac:dyDescent="0.4">
      <c r="B65" s="2" t="s">
        <v>62</v>
      </c>
      <c r="C65" s="3" t="s">
        <v>15</v>
      </c>
      <c r="D65" s="98" t="s">
        <v>20</v>
      </c>
      <c r="G65" s="1" t="s">
        <v>15</v>
      </c>
      <c r="H65" s="17" t="str">
        <f>IF(COUNT(D65)&gt;1,D65,"")</f>
        <v/>
      </c>
    </row>
    <row r="66" spans="1:10" ht="15" x14ac:dyDescent="0.4">
      <c r="C66" s="14"/>
      <c r="F66" s="23" t="s">
        <v>63</v>
      </c>
      <c r="G66" s="30"/>
      <c r="H66" s="26">
        <f>SUM(H60:H65)</f>
        <v>470</v>
      </c>
      <c r="I66" s="25"/>
    </row>
    <row r="67" spans="1:10" ht="13.9" x14ac:dyDescent="0.4">
      <c r="C67" s="14"/>
      <c r="F67" s="23" t="s">
        <v>64</v>
      </c>
      <c r="G67" s="27"/>
      <c r="H67" s="60" t="str">
        <f>IF(COUNT(C58)&gt;0,H66*C58,"")</f>
        <v/>
      </c>
      <c r="I67" s="25"/>
    </row>
    <row r="68" spans="1:10" s="77" customFormat="1" ht="15" customHeight="1" x14ac:dyDescent="0.35">
      <c r="A68" s="112" t="s">
        <v>65</v>
      </c>
      <c r="B68" s="113"/>
      <c r="C68" s="113"/>
      <c r="D68" s="113"/>
      <c r="E68" s="113"/>
      <c r="F68" s="113"/>
      <c r="G68" s="113"/>
      <c r="H68" s="113"/>
      <c r="I68" s="113"/>
      <c r="J68" s="113"/>
    </row>
    <row r="69" spans="1:10" s="19" customFormat="1" x14ac:dyDescent="0.35">
      <c r="A69" s="110"/>
      <c r="B69" s="111"/>
      <c r="C69" s="111"/>
      <c r="D69" s="111"/>
      <c r="E69" s="111"/>
      <c r="F69" s="111"/>
      <c r="G69" s="111"/>
      <c r="H69" s="111"/>
      <c r="I69" s="111"/>
      <c r="J69" s="111"/>
    </row>
    <row r="70" spans="1:10" s="19" customFormat="1" ht="15.75" customHeight="1" x14ac:dyDescent="0.35">
      <c r="A70" s="110"/>
      <c r="B70" s="111"/>
      <c r="C70" s="111"/>
      <c r="D70" s="111"/>
      <c r="E70" s="111"/>
      <c r="F70" s="111"/>
      <c r="G70" s="111"/>
      <c r="H70" s="111"/>
      <c r="I70" s="111"/>
      <c r="J70" s="111"/>
    </row>
    <row r="71" spans="1:10" s="78" customFormat="1" ht="13.9" x14ac:dyDescent="0.35">
      <c r="A71" s="114" t="s">
        <v>66</v>
      </c>
      <c r="B71" s="115"/>
      <c r="C71" s="115"/>
      <c r="D71" s="115"/>
      <c r="E71" s="115"/>
      <c r="F71" s="115"/>
      <c r="G71" s="115"/>
      <c r="H71" s="115"/>
      <c r="I71" s="115"/>
      <c r="J71" s="115"/>
    </row>
    <row r="72" spans="1:10" s="44" customFormat="1" ht="15.75" customHeight="1" x14ac:dyDescent="0.4">
      <c r="A72" s="41"/>
      <c r="B72" s="46" t="s">
        <v>67</v>
      </c>
      <c r="C72" s="52"/>
      <c r="D72" s="42"/>
      <c r="E72" s="42"/>
      <c r="F72" s="42"/>
      <c r="G72" s="43"/>
      <c r="H72" s="45"/>
    </row>
    <row r="73" spans="1:10" s="44" customFormat="1" ht="15.75" customHeight="1" x14ac:dyDescent="0.4">
      <c r="A73" s="41"/>
      <c r="B73" s="46" t="s">
        <v>68</v>
      </c>
      <c r="C73" s="52"/>
      <c r="D73" s="42"/>
      <c r="E73" s="42"/>
      <c r="F73" s="42"/>
      <c r="G73" s="43"/>
      <c r="H73" s="45"/>
    </row>
    <row r="74" spans="1:10" ht="13.15" x14ac:dyDescent="0.4">
      <c r="B74" s="2" t="s">
        <v>69</v>
      </c>
      <c r="C74" s="3" t="s">
        <v>15</v>
      </c>
      <c r="D74" s="17">
        <v>30</v>
      </c>
      <c r="E74" s="3" t="s">
        <v>10</v>
      </c>
      <c r="F74" s="1" t="s">
        <v>70</v>
      </c>
      <c r="G74" s="1" t="s">
        <v>15</v>
      </c>
      <c r="H74" s="17" t="str">
        <f>IF(COUNT(C72)&gt;0,C72*D74*2,"")</f>
        <v/>
      </c>
    </row>
    <row r="75" spans="1:10" ht="13.15" x14ac:dyDescent="0.4">
      <c r="B75" s="2" t="s">
        <v>71</v>
      </c>
      <c r="C75" s="3" t="s">
        <v>15</v>
      </c>
      <c r="D75" s="17">
        <v>12</v>
      </c>
      <c r="E75" s="3" t="s">
        <v>10</v>
      </c>
      <c r="F75" s="1" t="s">
        <v>72</v>
      </c>
      <c r="G75" s="1" t="s">
        <v>15</v>
      </c>
      <c r="H75" s="17">
        <f>D75*24</f>
        <v>288</v>
      </c>
    </row>
    <row r="76" spans="1:10" ht="13.15" x14ac:dyDescent="0.4">
      <c r="B76" s="2" t="s">
        <v>60</v>
      </c>
      <c r="C76" s="3" t="s">
        <v>15</v>
      </c>
      <c r="D76" s="120">
        <v>6</v>
      </c>
      <c r="E76" s="3" t="s">
        <v>10</v>
      </c>
      <c r="F76" s="1" t="s">
        <v>72</v>
      </c>
      <c r="G76" s="1" t="s">
        <v>15</v>
      </c>
      <c r="H76" s="17">
        <v>144</v>
      </c>
    </row>
    <row r="77" spans="1:10" ht="15" x14ac:dyDescent="0.4">
      <c r="C77" s="14"/>
      <c r="F77" s="23" t="s">
        <v>73</v>
      </c>
      <c r="G77" s="47"/>
      <c r="H77" s="26">
        <f>SUM(H74:H76)</f>
        <v>432</v>
      </c>
      <c r="I77" s="25"/>
    </row>
    <row r="78" spans="1:10" ht="13.9" x14ac:dyDescent="0.4">
      <c r="C78" s="14"/>
      <c r="F78" s="23" t="s">
        <v>74</v>
      </c>
      <c r="G78" s="27"/>
      <c r="H78" s="60" t="str">
        <f>IF(COUNT(C73)&gt;0,C73*H77,"")</f>
        <v/>
      </c>
      <c r="I78" s="25"/>
    </row>
    <row r="79" spans="1:10" s="80" customFormat="1" ht="15.75" customHeight="1" x14ac:dyDescent="0.35">
      <c r="A79" s="66" t="s">
        <v>75</v>
      </c>
      <c r="B79" s="67"/>
      <c r="C79" s="67"/>
      <c r="D79" s="67"/>
      <c r="E79" s="67"/>
      <c r="F79" s="76"/>
      <c r="G79" s="76"/>
      <c r="H79" s="79"/>
    </row>
    <row r="80" spans="1:10" s="111" customFormat="1" ht="15.75" customHeight="1" x14ac:dyDescent="0.35">
      <c r="A80" s="110" t="s">
        <v>76</v>
      </c>
    </row>
    <row r="81" spans="1:8" s="111" customFormat="1" ht="15.75" customHeight="1" x14ac:dyDescent="0.35">
      <c r="A81" s="110"/>
    </row>
    <row r="82" spans="1:8" s="84" customFormat="1" ht="13.9" x14ac:dyDescent="0.4">
      <c r="A82" s="81" t="s">
        <v>77</v>
      </c>
      <c r="B82" s="82"/>
      <c r="C82" s="82"/>
      <c r="D82" s="82"/>
      <c r="E82" s="82"/>
      <c r="F82" s="82"/>
      <c r="G82" s="82"/>
      <c r="H82" s="83"/>
    </row>
    <row r="83" spans="1:8" s="44" customFormat="1" ht="15.75" customHeight="1" x14ac:dyDescent="0.4">
      <c r="A83" s="41"/>
      <c r="B83" s="46" t="s">
        <v>78</v>
      </c>
      <c r="C83" s="52"/>
      <c r="D83" s="42"/>
      <c r="E83" s="42"/>
      <c r="F83" s="42"/>
      <c r="G83" s="43"/>
      <c r="H83" s="45"/>
    </row>
    <row r="84" spans="1:8" ht="13.15" x14ac:dyDescent="0.4">
      <c r="B84" s="2" t="s">
        <v>79</v>
      </c>
      <c r="C84" s="3" t="s">
        <v>15</v>
      </c>
      <c r="D84" s="17">
        <v>142</v>
      </c>
      <c r="E84" s="3" t="s">
        <v>10</v>
      </c>
      <c r="F84" s="1" t="s">
        <v>80</v>
      </c>
      <c r="G84" s="1" t="s">
        <v>15</v>
      </c>
      <c r="H84" s="17" t="str">
        <f>IF(COUNT(C83)&gt;0,C83*D84*4,"")</f>
        <v/>
      </c>
    </row>
    <row r="85" spans="1:8" ht="13.15" x14ac:dyDescent="0.4">
      <c r="B85" s="2" t="s">
        <v>81</v>
      </c>
      <c r="C85" s="3" t="s">
        <v>15</v>
      </c>
      <c r="D85" s="17">
        <v>34</v>
      </c>
      <c r="E85" s="3" t="s">
        <v>10</v>
      </c>
    </row>
    <row r="86" spans="1:8" ht="13.15" x14ac:dyDescent="0.4">
      <c r="B86" s="2" t="s">
        <v>82</v>
      </c>
      <c r="C86" s="3" t="s">
        <v>15</v>
      </c>
      <c r="D86" s="17">
        <v>35</v>
      </c>
      <c r="E86" s="3" t="s">
        <v>10</v>
      </c>
      <c r="G86" s="1" t="s">
        <v>15</v>
      </c>
      <c r="H86" s="17" t="str">
        <f>IF(COUNT(C83)&gt;0,C83*D86,"")</f>
        <v/>
      </c>
    </row>
    <row r="87" spans="1:8" ht="13.9" x14ac:dyDescent="0.4">
      <c r="C87" s="14"/>
      <c r="F87" s="23" t="s">
        <v>83</v>
      </c>
      <c r="H87" s="24">
        <f>SUM(H84:H86)</f>
        <v>0</v>
      </c>
    </row>
    <row r="88" spans="1:8" ht="13.9" x14ac:dyDescent="0.4">
      <c r="C88" s="48"/>
      <c r="F88" s="23" t="s">
        <v>84</v>
      </c>
      <c r="H88" s="49" t="str">
        <f>IF(COUNT(C83)&gt;0,H87*C83,"")</f>
        <v/>
      </c>
    </row>
    <row r="89" spans="1:8" x14ac:dyDescent="0.35">
      <c r="B89" t="s">
        <v>38</v>
      </c>
    </row>
    <row r="90" spans="1:8" ht="22.5" x14ac:dyDescent="0.6">
      <c r="H90" s="121"/>
    </row>
    <row r="91" spans="1:8" ht="23.25" customHeight="1" x14ac:dyDescent="0.6">
      <c r="H91" s="87"/>
    </row>
    <row r="92" spans="1:8" ht="22.5" x14ac:dyDescent="0.6">
      <c r="H92" s="87"/>
    </row>
    <row r="93" spans="1:8" x14ac:dyDescent="0.35">
      <c r="A93" s="103" t="s">
        <v>100</v>
      </c>
      <c r="B93" s="103"/>
      <c r="C93" s="103"/>
      <c r="D93" s="103"/>
      <c r="E93" s="103"/>
      <c r="F93" s="103"/>
      <c r="G93" s="103"/>
      <c r="H93" s="103"/>
    </row>
    <row r="94" spans="1:8" ht="18" customHeight="1" x14ac:dyDescent="0.35">
      <c r="A94" s="103"/>
      <c r="B94" s="103"/>
      <c r="C94" s="103"/>
      <c r="D94" s="103"/>
      <c r="E94" s="103"/>
      <c r="F94" s="103"/>
      <c r="G94" s="103"/>
      <c r="H94" s="103"/>
    </row>
    <row r="95" spans="1:8" ht="21" customHeight="1" x14ac:dyDescent="0.35">
      <c r="A95" s="88" t="s">
        <v>99</v>
      </c>
      <c r="B95" s="88"/>
      <c r="C95" s="89"/>
      <c r="D95" s="46"/>
      <c r="E95" s="89"/>
      <c r="F95" s="90"/>
      <c r="G95" s="90"/>
      <c r="H95" s="91"/>
    </row>
    <row r="96" spans="1:8" ht="21" customHeight="1" x14ac:dyDescent="0.35">
      <c r="A96" s="88" t="s">
        <v>85</v>
      </c>
      <c r="B96" s="88"/>
      <c r="C96" s="89"/>
      <c r="D96" s="46"/>
      <c r="E96" s="89"/>
      <c r="F96" s="90"/>
      <c r="G96" s="90"/>
      <c r="H96" s="91"/>
    </row>
    <row r="97" spans="1:8" x14ac:dyDescent="0.35">
      <c r="A97" s="105" t="s">
        <v>86</v>
      </c>
      <c r="B97" s="105"/>
      <c r="C97" s="105"/>
      <c r="D97" s="105"/>
      <c r="E97" s="105"/>
      <c r="F97" s="105"/>
      <c r="G97" s="105"/>
      <c r="H97" s="105"/>
    </row>
    <row r="98" spans="1:8" x14ac:dyDescent="0.35">
      <c r="A98" s="105"/>
      <c r="B98" s="105"/>
      <c r="C98" s="105"/>
      <c r="D98" s="105"/>
      <c r="E98" s="105"/>
      <c r="F98" s="105"/>
      <c r="G98" s="105"/>
      <c r="H98" s="105"/>
    </row>
  </sheetData>
  <mergeCells count="13">
    <mergeCell ref="A9:J11"/>
    <mergeCell ref="A93:H94"/>
    <mergeCell ref="A7:I7"/>
    <mergeCell ref="A97:H98"/>
    <mergeCell ref="A5:I6"/>
    <mergeCell ref="A12:F12"/>
    <mergeCell ref="A80:XFD81"/>
    <mergeCell ref="A28:E30"/>
    <mergeCell ref="A38:F40"/>
    <mergeCell ref="A71:J71"/>
    <mergeCell ref="A53:J55"/>
    <mergeCell ref="A68:J70"/>
    <mergeCell ref="A56:J56"/>
  </mergeCells>
  <phoneticPr fontId="0" type="noConversion"/>
  <pageMargins left="0.75" right="0.75" top="1" bottom="1" header="0.5" footer="0.5"/>
  <pageSetup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907D338B02894A8FFE7CAA41FCFF08" ma:contentTypeVersion="10" ma:contentTypeDescription="Create a new document." ma:contentTypeScope="" ma:versionID="70bd617ad48309f030ffa844f2aa4f10">
  <xsd:schema xmlns:xsd="http://www.w3.org/2001/XMLSchema" xmlns:xs="http://www.w3.org/2001/XMLSchema" xmlns:p="http://schemas.microsoft.com/office/2006/metadata/properties" xmlns:ns2="11b887a6-5b98-4796-a0da-68962761fd13" xmlns:ns3="eccb8c46-dcc6-46d2-814b-d02f28cb68da" targetNamespace="http://schemas.microsoft.com/office/2006/metadata/properties" ma:root="true" ma:fieldsID="e95d802c23e3d688f4b5dfcb415b55a2" ns2:_="" ns3:_="">
    <xsd:import namespace="11b887a6-5b98-4796-a0da-68962761fd13"/>
    <xsd:import namespace="eccb8c46-dcc6-46d2-814b-d02f28cb68d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887a6-5b98-4796-a0da-68962761fd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cb8c46-dcc6-46d2-814b-d02f28cb68d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433CC2-4182-407E-BE71-FA2FE35EC3AF}">
  <ds:schemaRefs>
    <ds:schemaRef ds:uri="http://schemas.microsoft.com/sharepoint/v3/contenttype/forms"/>
  </ds:schemaRefs>
</ds:datastoreItem>
</file>

<file path=customXml/itemProps2.xml><?xml version="1.0" encoding="utf-8"?>
<ds:datastoreItem xmlns:ds="http://schemas.openxmlformats.org/officeDocument/2006/customXml" ds:itemID="{0294108C-E4C5-444B-A234-AD9B92749E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b887a6-5b98-4796-a0da-68962761fd13"/>
    <ds:schemaRef ds:uri="eccb8c46-dcc6-46d2-814b-d02f28cb68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NumLeaders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General User</dc:creator>
  <cp:keywords/>
  <dc:description/>
  <cp:lastModifiedBy>Lisa Gloria</cp:lastModifiedBy>
  <cp:revision/>
  <dcterms:created xsi:type="dcterms:W3CDTF">2003-12-19T15:05:26Z</dcterms:created>
  <dcterms:modified xsi:type="dcterms:W3CDTF">2023-10-11T23:05:10Z</dcterms:modified>
  <cp:category/>
  <cp:contentStatus/>
</cp:coreProperties>
</file>